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и\Desktop\меню\"/>
    </mc:Choice>
  </mc:AlternateContent>
  <xr:revisionPtr revIDLastSave="0" documentId="13_ncr:1_{088052FC-C8F3-4872-B4D8-2186091FD7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меню" sheetId="6" r:id="rId1"/>
  </sheets>
  <calcPr calcId="191029"/>
</workbook>
</file>

<file path=xl/calcChain.xml><?xml version="1.0" encoding="utf-8"?>
<calcChain xmlns="http://schemas.openxmlformats.org/spreadsheetml/2006/main">
  <c r="B204" i="6" l="1"/>
  <c r="B212" i="6"/>
  <c r="C204" i="6" l="1"/>
  <c r="B213" i="6"/>
  <c r="B185" i="6"/>
  <c r="C164" i="6"/>
  <c r="B164" i="6"/>
  <c r="B150" i="6"/>
  <c r="B130" i="6"/>
  <c r="B121" i="6"/>
  <c r="C121" i="6"/>
  <c r="D121" i="6"/>
  <c r="E121" i="6"/>
  <c r="F121" i="6"/>
  <c r="B108" i="6"/>
  <c r="B101" i="6"/>
  <c r="B80" i="6"/>
  <c r="B67" i="6"/>
  <c r="B58" i="6"/>
  <c r="B109" i="6" l="1"/>
  <c r="B131" i="6"/>
  <c r="B68" i="6"/>
  <c r="B45" i="6"/>
  <c r="C45" i="6"/>
  <c r="D45" i="6"/>
  <c r="E45" i="6"/>
  <c r="F45" i="6"/>
  <c r="B39" i="6"/>
  <c r="C39" i="6"/>
  <c r="D39" i="6"/>
  <c r="E39" i="6"/>
  <c r="F39" i="6"/>
  <c r="D46" i="6" l="1"/>
  <c r="C46" i="6"/>
  <c r="F46" i="6"/>
  <c r="B46" i="6"/>
  <c r="E46" i="6"/>
  <c r="B26" i="6"/>
  <c r="B18" i="6"/>
  <c r="D26" i="6"/>
  <c r="E26" i="6"/>
  <c r="F26" i="6"/>
  <c r="C26" i="6"/>
  <c r="C18" i="6"/>
  <c r="D18" i="6"/>
  <c r="E18" i="6"/>
  <c r="F18" i="6"/>
  <c r="F212" i="6"/>
  <c r="E212" i="6"/>
  <c r="D212" i="6"/>
  <c r="C212" i="6"/>
  <c r="C213" i="6" s="1"/>
  <c r="F204" i="6"/>
  <c r="E204" i="6"/>
  <c r="D204" i="6"/>
  <c r="F191" i="6"/>
  <c r="E191" i="6"/>
  <c r="D191" i="6"/>
  <c r="C191" i="6"/>
  <c r="B191" i="6"/>
  <c r="B192" i="6" s="1"/>
  <c r="F185" i="6"/>
  <c r="E185" i="6"/>
  <c r="D185" i="6"/>
  <c r="C185" i="6"/>
  <c r="F172" i="6"/>
  <c r="E172" i="6"/>
  <c r="D172" i="6"/>
  <c r="C172" i="6"/>
  <c r="C173" i="6" s="1"/>
  <c r="B172" i="6"/>
  <c r="B173" i="6" s="1"/>
  <c r="F164" i="6"/>
  <c r="E164" i="6"/>
  <c r="D164" i="6"/>
  <c r="F150" i="6"/>
  <c r="E150" i="6"/>
  <c r="D150" i="6"/>
  <c r="C150" i="6"/>
  <c r="F143" i="6"/>
  <c r="E143" i="6"/>
  <c r="D143" i="6"/>
  <c r="C143" i="6"/>
  <c r="B143" i="6"/>
  <c r="B151" i="6" s="1"/>
  <c r="F130" i="6"/>
  <c r="F131" i="6" s="1"/>
  <c r="E130" i="6"/>
  <c r="E131" i="6" s="1"/>
  <c r="D130" i="6"/>
  <c r="D131" i="6" s="1"/>
  <c r="C130" i="6"/>
  <c r="C131" i="6" s="1"/>
  <c r="F108" i="6"/>
  <c r="E108" i="6"/>
  <c r="D108" i="6"/>
  <c r="C108" i="6"/>
  <c r="F101" i="6"/>
  <c r="E101" i="6"/>
  <c r="D101" i="6"/>
  <c r="C101" i="6"/>
  <c r="F88" i="6"/>
  <c r="E88" i="6"/>
  <c r="D88" i="6"/>
  <c r="C88" i="6"/>
  <c r="B88" i="6"/>
  <c r="B89" i="6" s="1"/>
  <c r="F80" i="6"/>
  <c r="E80" i="6"/>
  <c r="D80" i="6"/>
  <c r="C80" i="6"/>
  <c r="F67" i="6"/>
  <c r="E67" i="6"/>
  <c r="D67" i="6"/>
  <c r="C67" i="6"/>
  <c r="F58" i="6"/>
  <c r="E58" i="6"/>
  <c r="D58" i="6"/>
  <c r="C58" i="6"/>
  <c r="F213" i="6" l="1"/>
  <c r="D213" i="6"/>
  <c r="E213" i="6"/>
  <c r="F192" i="6"/>
  <c r="E27" i="6"/>
  <c r="C151" i="6"/>
  <c r="C192" i="6"/>
  <c r="D192" i="6"/>
  <c r="E192" i="6"/>
  <c r="D173" i="6"/>
  <c r="E173" i="6"/>
  <c r="F173" i="6"/>
  <c r="F151" i="6"/>
  <c r="D151" i="6"/>
  <c r="E151" i="6"/>
  <c r="E109" i="6"/>
  <c r="C68" i="6"/>
  <c r="F89" i="6"/>
  <c r="F109" i="6"/>
  <c r="C109" i="6"/>
  <c r="D109" i="6"/>
  <c r="E68" i="6"/>
  <c r="D68" i="6"/>
  <c r="F68" i="6"/>
  <c r="C27" i="6"/>
  <c r="D27" i="6"/>
  <c r="F27" i="6"/>
  <c r="B27" i="6"/>
  <c r="D89" i="6"/>
  <c r="C89" i="6"/>
  <c r="E89" i="6"/>
  <c r="B215" i="6" l="1"/>
  <c r="B216" i="6"/>
  <c r="F215" i="6"/>
  <c r="C216" i="6"/>
  <c r="E216" i="6"/>
  <c r="E215" i="6"/>
  <c r="D216" i="6"/>
  <c r="C215" i="6"/>
  <c r="D215" i="6"/>
  <c r="F216" i="6"/>
</calcChain>
</file>

<file path=xl/sharedStrings.xml><?xml version="1.0" encoding="utf-8"?>
<sst xmlns="http://schemas.openxmlformats.org/spreadsheetml/2006/main" count="286" uniqueCount="103">
  <si>
    <t>Сб.рец</t>
  </si>
  <si>
    <t>№ рец</t>
  </si>
  <si>
    <t>Наименование</t>
  </si>
  <si>
    <t>Выход в г</t>
  </si>
  <si>
    <t>Какао на молоке</t>
  </si>
  <si>
    <t>Яйцо отварное</t>
  </si>
  <si>
    <t>Рис отварной</t>
  </si>
  <si>
    <t>Картофельное пюре</t>
  </si>
  <si>
    <t>Сок в ассортименте</t>
  </si>
  <si>
    <t>Греча отварная</t>
  </si>
  <si>
    <t>Макароны отварные</t>
  </si>
  <si>
    <t>ИТОГО</t>
  </si>
  <si>
    <t>Пищевые вещества</t>
  </si>
  <si>
    <t>Белки</t>
  </si>
  <si>
    <t>Жиры</t>
  </si>
  <si>
    <t>Углеводы</t>
  </si>
  <si>
    <t>Омлет натуральный</t>
  </si>
  <si>
    <t>Кофейный напиток</t>
  </si>
  <si>
    <t>Капуста тушеная</t>
  </si>
  <si>
    <t>200</t>
  </si>
  <si>
    <t>Каша рисовая молочная</t>
  </si>
  <si>
    <t xml:space="preserve">Суп картофельный с горохом </t>
  </si>
  <si>
    <t>ИТОГО ЗА 1 ДЕНЬ</t>
  </si>
  <si>
    <t>ИТОГО ЗА 2 ДЕНЬ</t>
  </si>
  <si>
    <t>ИТОГО ЗА 3 ДЕНЬ</t>
  </si>
  <si>
    <t>ИТОГО ЗА 6 ДЕНЬ</t>
  </si>
  <si>
    <t>ИТОГО ЗА 4 ДЕНЬ</t>
  </si>
  <si>
    <t>ИТОГО ЗА 5 ДЕНЬ</t>
  </si>
  <si>
    <t>ИТОГО ЗА 7 ДЕНЬ</t>
  </si>
  <si>
    <t>ИТОГО ЗА 8 ДЕНЬ</t>
  </si>
  <si>
    <t>9 день</t>
  </si>
  <si>
    <t>ИТОГО ЗА 9 ДЕНЬ</t>
  </si>
  <si>
    <t>10 день</t>
  </si>
  <si>
    <t>Утверждаю:</t>
  </si>
  <si>
    <t xml:space="preserve">СРЕДНЕЕ ЗНАЧЕНИЕ ЗА ПЕРИОД </t>
  </si>
  <si>
    <t>Директор МОУ</t>
  </si>
  <si>
    <t>Дмитриева Г.В.</t>
  </si>
  <si>
    <t>Энерг. цен-сть</t>
  </si>
  <si>
    <t>1 день</t>
  </si>
  <si>
    <t xml:space="preserve">ОБЕД </t>
  </si>
  <si>
    <t>ЗАВТРАК</t>
  </si>
  <si>
    <t>2 день</t>
  </si>
  <si>
    <t>3 день</t>
  </si>
  <si>
    <t xml:space="preserve">ЗАВТРАК </t>
  </si>
  <si>
    <t>4 день</t>
  </si>
  <si>
    <t>5 день</t>
  </si>
  <si>
    <t>ОБЕД</t>
  </si>
  <si>
    <t xml:space="preserve">ОБЕД  </t>
  </si>
  <si>
    <t>6 день</t>
  </si>
  <si>
    <t>7 день</t>
  </si>
  <si>
    <t xml:space="preserve">ЗАВТРАК  </t>
  </si>
  <si>
    <t>8 день</t>
  </si>
  <si>
    <t>ИТОГО ЗА 10 дней</t>
  </si>
  <si>
    <t>Каша  ячневая вязкая</t>
  </si>
  <si>
    <t>Борщ с капустой,картофелем и сметаной</t>
  </si>
  <si>
    <t>Котлета из говядины</t>
  </si>
  <si>
    <t>Хлеб ржаной</t>
  </si>
  <si>
    <t>Хлеб пшеничный с маслом и сыром</t>
  </si>
  <si>
    <t>30/5/14</t>
  </si>
  <si>
    <t>Суп рыбный со сметаной</t>
  </si>
  <si>
    <t>Капуста тушеная с мясом</t>
  </si>
  <si>
    <t>Гренки</t>
  </si>
  <si>
    <t>Птица в томатном соусе</t>
  </si>
  <si>
    <t>Кисель</t>
  </si>
  <si>
    <t>Каша пшенная</t>
  </si>
  <si>
    <t>Каша геркулесовая</t>
  </si>
  <si>
    <t>Суп фасолевый</t>
  </si>
  <si>
    <t>Картофель отварной</t>
  </si>
  <si>
    <t>Рыба по -польски</t>
  </si>
  <si>
    <t>Каша пшеничная</t>
  </si>
  <si>
    <t xml:space="preserve">Чай с молоком и сахаром </t>
  </si>
  <si>
    <t>Рассольник "Ленинградский"</t>
  </si>
  <si>
    <t>Тефтели из говядины</t>
  </si>
  <si>
    <t>Компот из сухофруктов</t>
  </si>
  <si>
    <t>Запеканка тврожная с повидлом</t>
  </si>
  <si>
    <t>Свекольник со сметаной</t>
  </si>
  <si>
    <t>Макароны отаврные</t>
  </si>
  <si>
    <t xml:space="preserve">Каша "Дружба" молочная </t>
  </si>
  <si>
    <t>Суп с мясными фрикадельками</t>
  </si>
  <si>
    <t>Ленивые голубцы</t>
  </si>
  <si>
    <t>Салат из отварной свеклы</t>
  </si>
  <si>
    <t>Суп картофельный с макароными изделиями</t>
  </si>
  <si>
    <t>Фрукт</t>
  </si>
  <si>
    <t>Каша гречневая молочная</t>
  </si>
  <si>
    <t>Щи из свежей капусты со сметаной</t>
  </si>
  <si>
    <t>Жаркое по-домашнему</t>
  </si>
  <si>
    <t>Каша манная молочная</t>
  </si>
  <si>
    <t>Гуляш из отварного мяса гов.</t>
  </si>
  <si>
    <t>150/20</t>
  </si>
  <si>
    <t>Фрикадельки мясные для супа</t>
  </si>
  <si>
    <t>250/11</t>
  </si>
  <si>
    <t>Салат из капусты</t>
  </si>
  <si>
    <t>Салат из свежих овощей</t>
  </si>
  <si>
    <t>Компот из сух.фруктов</t>
  </si>
  <si>
    <t>Гуляш из отварного мяса</t>
  </si>
  <si>
    <t>Овощи свежие</t>
  </si>
  <si>
    <t>Овощи натуральные</t>
  </si>
  <si>
    <t>Суп овощной с зелен.горошком</t>
  </si>
  <si>
    <t xml:space="preserve"> </t>
  </si>
  <si>
    <t>Расширенное  10 дневное меню для детей  7-11 лет</t>
  </si>
  <si>
    <t>ИТОГО ЗА 10- й  ДЕНЬ</t>
  </si>
  <si>
    <t>Молоко питьевое 3,2% для питания детей дошкольного и школьного возраста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</si>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</sst>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</cellStyleXfs>
  <cellXfs count="99">
    <xf numFmtId="0" fontId="0" fillId="0" borderId="0" xfId="0"/>
    <xf numFmtId="0" fontId="19" fillId="35" borderId="10" xfId="43" applyFont="1" applyFill="1" applyBorder="1" applyAlignment="1">
      <alignment horizontal="center" vertical="center"/>
    </xf>
    <xf numFmtId="0" fontId="22" fillId="35" borderId="10" xfId="0" applyFont="1" applyFill="1" applyBorder="1" applyAlignment="1">
      <alignment horizontal="center" vertical="center"/>
    </xf>
    <xf numFmtId="1" fontId="20" fillId="33" borderId="10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49" fontId="19" fillId="33" borderId="10" xfId="43" applyNumberFormat="1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/>
    </xf>
    <xf numFmtId="0" fontId="23" fillId="33" borderId="11" xfId="0" applyFont="1" applyFill="1" applyBorder="1" applyAlignment="1">
      <alignment horizontal="center" vertical="center"/>
    </xf>
    <xf numFmtId="0" fontId="20" fillId="36" borderId="11" xfId="0" applyFont="1" applyFill="1" applyBorder="1" applyAlignment="1">
      <alignment horizontal="center" vertical="center" wrapText="1"/>
    </xf>
    <xf numFmtId="0" fontId="20" fillId="33" borderId="10" xfId="43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9" fillId="33" borderId="10" xfId="43" applyFont="1" applyFill="1" applyBorder="1" applyAlignment="1">
      <alignment horizontal="center" vertical="center" wrapText="1"/>
    </xf>
    <xf numFmtId="0" fontId="20" fillId="33" borderId="10" xfId="43" applyFont="1" applyFill="1" applyBorder="1" applyAlignment="1">
      <alignment horizontal="left" vertical="top" wrapText="1"/>
    </xf>
    <xf numFmtId="0" fontId="22" fillId="33" borderId="10" xfId="0" applyFont="1" applyFill="1" applyBorder="1" applyAlignment="1">
      <alignment horizontal="center" vertical="center"/>
    </xf>
    <xf numFmtId="0" fontId="20" fillId="33" borderId="10" xfId="43" applyFont="1" applyFill="1" applyBorder="1" applyAlignment="1">
      <alignment horizontal="center" vertical="center" wrapText="1"/>
    </xf>
    <xf numFmtId="164" fontId="21" fillId="33" borderId="10" xfId="0" applyNumberFormat="1" applyFont="1" applyFill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1" fontId="21" fillId="33" borderId="10" xfId="0" applyNumberFormat="1" applyFont="1" applyFill="1" applyBorder="1" applyAlignment="1">
      <alignment horizontal="center" vertical="center"/>
    </xf>
    <xf numFmtId="164" fontId="20" fillId="33" borderId="10" xfId="43" applyNumberFormat="1" applyFont="1" applyFill="1" applyBorder="1" applyAlignment="1">
      <alignment horizontal="center" vertical="center"/>
    </xf>
    <xf numFmtId="164" fontId="20" fillId="0" borderId="10" xfId="43" applyNumberFormat="1" applyFont="1" applyBorder="1" applyAlignment="1">
      <alignment horizontal="center" vertical="center"/>
    </xf>
    <xf numFmtId="1" fontId="20" fillId="33" borderId="10" xfId="43" applyNumberFormat="1" applyFont="1" applyFill="1" applyBorder="1" applyAlignment="1">
      <alignment horizontal="center" vertical="center"/>
    </xf>
    <xf numFmtId="164" fontId="20" fillId="33" borderId="10" xfId="0" applyNumberFormat="1" applyFont="1" applyFill="1" applyBorder="1" applyAlignment="1">
      <alignment horizontal="center" vertical="center"/>
    </xf>
    <xf numFmtId="164" fontId="24" fillId="36" borderId="11" xfId="0" applyNumberFormat="1" applyFont="1" applyFill="1" applyBorder="1" applyAlignment="1">
      <alignment horizontal="center" vertical="center"/>
    </xf>
    <xf numFmtId="164" fontId="24" fillId="33" borderId="11" xfId="0" applyNumberFormat="1" applyFont="1" applyFill="1" applyBorder="1" applyAlignment="1">
      <alignment horizontal="center" vertical="center"/>
    </xf>
    <xf numFmtId="164" fontId="20" fillId="33" borderId="11" xfId="0" applyNumberFormat="1" applyFont="1" applyFill="1" applyBorder="1" applyAlignment="1">
      <alignment horizontal="center" vertical="center"/>
    </xf>
    <xf numFmtId="1" fontId="19" fillId="33" borderId="10" xfId="0" applyNumberFormat="1" applyFont="1" applyFill="1" applyBorder="1" applyAlignment="1">
      <alignment horizontal="center" vertical="center"/>
    </xf>
    <xf numFmtId="0" fontId="16" fillId="0" borderId="0" xfId="0" applyFont="1"/>
    <xf numFmtId="0" fontId="19" fillId="33" borderId="10" xfId="43" applyFont="1" applyFill="1" applyBorder="1" applyAlignment="1">
      <alignment horizontal="center" vertical="center"/>
    </xf>
    <xf numFmtId="164" fontId="19" fillId="33" borderId="10" xfId="43" applyNumberFormat="1" applyFont="1" applyFill="1" applyBorder="1" applyAlignment="1">
      <alignment horizontal="center" vertical="center"/>
    </xf>
    <xf numFmtId="1" fontId="19" fillId="33" borderId="10" xfId="43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" fontId="16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/>
    <xf numFmtId="0" fontId="0" fillId="33" borderId="0" xfId="0" applyFill="1"/>
    <xf numFmtId="0" fontId="21" fillId="33" borderId="0" xfId="0" applyFont="1" applyFill="1"/>
    <xf numFmtId="0" fontId="24" fillId="36" borderId="11" xfId="0" applyFont="1" applyFill="1" applyBorder="1" applyAlignment="1">
      <alignment horizontal="center" vertical="center"/>
    </xf>
    <xf numFmtId="164" fontId="20" fillId="36" borderId="11" xfId="0" applyNumberFormat="1" applyFont="1" applyFill="1" applyBorder="1" applyAlignment="1">
      <alignment horizontal="center" vertical="center"/>
    </xf>
    <xf numFmtId="0" fontId="20" fillId="36" borderId="11" xfId="0" applyFont="1" applyFill="1" applyBorder="1" applyAlignment="1">
      <alignment horizontal="center" vertical="center"/>
    </xf>
    <xf numFmtId="0" fontId="23" fillId="36" borderId="11" xfId="0" applyFont="1" applyFill="1" applyBorder="1" applyAlignment="1">
      <alignment horizontal="center" vertical="top"/>
    </xf>
    <xf numFmtId="0" fontId="23" fillId="36" borderId="10" xfId="0" applyFont="1" applyFill="1" applyBorder="1" applyAlignment="1">
      <alignment horizontal="center" vertical="top"/>
    </xf>
    <xf numFmtId="0" fontId="23" fillId="36" borderId="11" xfId="0" applyFont="1" applyFill="1" applyBorder="1" applyAlignment="1">
      <alignment horizontal="center" vertical="center"/>
    </xf>
    <xf numFmtId="0" fontId="23" fillId="36" borderId="10" xfId="0" applyFont="1" applyFill="1" applyBorder="1" applyAlignment="1">
      <alignment horizontal="center" vertical="center"/>
    </xf>
    <xf numFmtId="164" fontId="20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20" fillId="0" borderId="0" xfId="0" applyFont="1"/>
    <xf numFmtId="0" fontId="19" fillId="34" borderId="10" xfId="43" applyFont="1" applyFill="1" applyBorder="1" applyAlignment="1">
      <alignment vertical="center" wrapText="1"/>
    </xf>
    <xf numFmtId="0" fontId="20" fillId="33" borderId="10" xfId="43" applyFont="1" applyFill="1" applyBorder="1" applyAlignment="1">
      <alignment vertical="center" wrapText="1"/>
    </xf>
    <xf numFmtId="0" fontId="19" fillId="33" borderId="10" xfId="43" applyFont="1" applyFill="1" applyBorder="1" applyAlignment="1">
      <alignment vertical="center" wrapText="1"/>
    </xf>
    <xf numFmtId="2" fontId="19" fillId="34" borderId="10" xfId="43" applyNumberFormat="1" applyFont="1" applyFill="1" applyBorder="1" applyAlignment="1">
      <alignment vertical="center" wrapText="1"/>
    </xf>
    <xf numFmtId="0" fontId="20" fillId="36" borderId="11" xfId="0" applyFont="1" applyFill="1" applyBorder="1" applyAlignment="1">
      <alignment vertical="center" wrapText="1"/>
    </xf>
    <xf numFmtId="0" fontId="19" fillId="35" borderId="10" xfId="4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6" fillId="0" borderId="10" xfId="0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1" fontId="16" fillId="0" borderId="11" xfId="0" applyNumberFormat="1" applyFont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 vertical="center"/>
    </xf>
    <xf numFmtId="0" fontId="26" fillId="0" borderId="12" xfId="0" applyFont="1" applyBorder="1" applyAlignment="1">
      <alignment horizontal="right" vertical="center"/>
    </xf>
    <xf numFmtId="164" fontId="27" fillId="0" borderId="10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0" fillId="33" borderId="10" xfId="0" applyFont="1" applyFill="1" applyBorder="1" applyAlignment="1">
      <alignment vertical="center"/>
    </xf>
    <xf numFmtId="0" fontId="20" fillId="36" borderId="11" xfId="0" applyFont="1" applyFill="1" applyBorder="1" applyAlignment="1">
      <alignment vertical="center"/>
    </xf>
    <xf numFmtId="0" fontId="20" fillId="33" borderId="10" xfId="0" applyFont="1" applyFill="1" applyBorder="1" applyAlignment="1">
      <alignment vertical="top" wrapText="1"/>
    </xf>
    <xf numFmtId="0" fontId="20" fillId="33" borderId="10" xfId="0" applyFont="1" applyFill="1" applyBorder="1" applyAlignment="1">
      <alignment vertical="top"/>
    </xf>
    <xf numFmtId="0" fontId="29" fillId="0" borderId="10" xfId="0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20" fillId="38" borderId="11" xfId="0" applyFont="1" applyFill="1" applyBorder="1" applyAlignment="1">
      <alignment horizontal="center" vertical="center"/>
    </xf>
    <xf numFmtId="164" fontId="24" fillId="38" borderId="11" xfId="0" applyNumberFormat="1" applyFont="1" applyFill="1" applyBorder="1" applyAlignment="1">
      <alignment horizontal="center" vertical="center"/>
    </xf>
    <xf numFmtId="1" fontId="20" fillId="38" borderId="11" xfId="0" applyNumberFormat="1" applyFont="1" applyFill="1" applyBorder="1" applyAlignment="1">
      <alignment horizontal="center" vertical="center"/>
    </xf>
    <xf numFmtId="0" fontId="23" fillId="38" borderId="11" xfId="0" applyFont="1" applyFill="1" applyBorder="1" applyAlignment="1">
      <alignment horizontal="center" vertical="center"/>
    </xf>
    <xf numFmtId="0" fontId="20" fillId="38" borderId="11" xfId="0" applyFont="1" applyFill="1" applyBorder="1" applyAlignment="1">
      <alignment horizontal="center" vertical="center" wrapText="1"/>
    </xf>
    <xf numFmtId="164" fontId="24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2" fontId="20" fillId="33" borderId="10" xfId="0" applyNumberFormat="1" applyFont="1" applyFill="1" applyBorder="1" applyAlignment="1">
      <alignment horizontal="center" vertical="center"/>
    </xf>
    <xf numFmtId="0" fontId="20" fillId="38" borderId="10" xfId="0" applyFont="1" applyFill="1" applyBorder="1" applyAlignment="1">
      <alignment vertical="top"/>
    </xf>
    <xf numFmtId="0" fontId="24" fillId="38" borderId="0" xfId="0" applyFont="1" applyFill="1"/>
    <xf numFmtId="0" fontId="20" fillId="36" borderId="10" xfId="0" applyFont="1" applyFill="1" applyBorder="1" applyAlignment="1">
      <alignment vertical="center" wrapText="1"/>
    </xf>
    <xf numFmtId="1" fontId="20" fillId="36" borderId="11" xfId="0" applyNumberFormat="1" applyFont="1" applyFill="1" applyBorder="1" applyAlignment="1">
      <alignment horizontal="center" vertical="center"/>
    </xf>
    <xf numFmtId="0" fontId="20" fillId="36" borderId="11" xfId="0" applyFont="1" applyFill="1" applyBorder="1" applyAlignment="1">
      <alignment vertical="top"/>
    </xf>
    <xf numFmtId="49" fontId="20" fillId="33" borderId="10" xfId="43" applyNumberFormat="1" applyFont="1" applyFill="1" applyBorder="1" applyAlignment="1">
      <alignment horizontal="center" vertical="center"/>
    </xf>
    <xf numFmtId="0" fontId="19" fillId="35" borderId="12" xfId="43" applyFont="1" applyFill="1" applyBorder="1" applyAlignment="1">
      <alignment horizontal="center" vertical="center" wrapText="1"/>
    </xf>
    <xf numFmtId="0" fontId="19" fillId="35" borderId="13" xfId="43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3" xfId="0" applyFont="1" applyFill="1" applyBorder="1" applyAlignment="1">
      <alignment horizontal="center" vertical="center" wrapText="1"/>
    </xf>
    <xf numFmtId="0" fontId="25" fillId="37" borderId="14" xfId="43" applyFont="1" applyFill="1" applyBorder="1" applyAlignment="1">
      <alignment horizontal="center" vertical="top"/>
    </xf>
    <xf numFmtId="0" fontId="25" fillId="37" borderId="15" xfId="43" applyFont="1" applyFill="1" applyBorder="1" applyAlignment="1">
      <alignment horizontal="center" vertical="top"/>
    </xf>
    <xf numFmtId="0" fontId="25" fillId="37" borderId="11" xfId="43" applyFont="1" applyFill="1" applyBorder="1" applyAlignment="1">
      <alignment horizontal="center" vertical="top"/>
    </xf>
    <xf numFmtId="0" fontId="19" fillId="35" borderId="12" xfId="43" applyFont="1" applyFill="1" applyBorder="1" applyAlignment="1">
      <alignment vertical="center" wrapText="1"/>
    </xf>
    <xf numFmtId="0" fontId="19" fillId="35" borderId="13" xfId="43" applyFont="1" applyFill="1" applyBorder="1" applyAlignment="1">
      <alignment vertical="center" wrapText="1"/>
    </xf>
    <xf numFmtId="0" fontId="19" fillId="35" borderId="14" xfId="43" applyFont="1" applyFill="1" applyBorder="1" applyAlignment="1">
      <alignment horizontal="center" vertical="center"/>
    </xf>
    <xf numFmtId="0" fontId="19" fillId="35" borderId="15" xfId="43" applyFont="1" applyFill="1" applyBorder="1" applyAlignment="1">
      <alignment horizontal="center" vertical="center"/>
    </xf>
    <xf numFmtId="0" fontId="19" fillId="35" borderId="11" xfId="43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39" borderId="13" xfId="0" applyFill="1" applyBorder="1" applyAlignment="1" applyProtection="1">
      <alignment wrapText="1"/>
      <protection locked="0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 xr:uid="{00000000-0005-0000-0000-000024000000}"/>
    <cellStyle name="Обычный 3" xfId="43" xr:uid="{00000000-0005-0000-0000-000025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7"/>
  <sheetViews>
    <sheetView tabSelected="1" zoomScaleNormal="100" workbookViewId="0">
      <selection activeCell="A15" sqref="A15"/>
    </sheetView>
  </sheetViews>
  <sheetFormatPr defaultRowHeight="15" x14ac:dyDescent="0.25"/>
  <cols>
    <col min="1" max="1" width="45.140625" style="63" customWidth="1"/>
    <col min="2" max="2" width="7.85546875" style="34" customWidth="1"/>
    <col min="3" max="3" width="8" style="34" customWidth="1"/>
    <col min="4" max="4" width="7.7109375" style="34" customWidth="1"/>
    <col min="5" max="5" width="9.7109375" style="34" customWidth="1"/>
    <col min="6" max="6" width="9.5703125" style="34" customWidth="1"/>
    <col min="7" max="7" width="4.7109375" style="34" customWidth="1"/>
    <col min="8" max="8" width="5.7109375" style="34" customWidth="1"/>
  </cols>
  <sheetData>
    <row r="1" spans="1:8" x14ac:dyDescent="0.25">
      <c r="A1" s="63" t="s">
        <v>98</v>
      </c>
      <c r="C1" s="96" t="s">
        <v>33</v>
      </c>
      <c r="D1" s="96"/>
      <c r="E1" s="96"/>
      <c r="F1" s="96"/>
      <c r="G1" s="96"/>
      <c r="H1" s="96"/>
    </row>
    <row r="2" spans="1:8" x14ac:dyDescent="0.25">
      <c r="A2" s="63" t="s">
        <v>98</v>
      </c>
      <c r="C2" s="96" t="s">
        <v>35</v>
      </c>
      <c r="D2" s="96"/>
      <c r="E2" s="96"/>
      <c r="F2" s="96"/>
      <c r="G2" s="96"/>
      <c r="H2" s="96"/>
    </row>
    <row r="3" spans="1:8" x14ac:dyDescent="0.25">
      <c r="A3" s="63" t="s">
        <v>98</v>
      </c>
      <c r="C3" s="96" t="s">
        <v>36</v>
      </c>
      <c r="D3" s="96"/>
      <c r="E3" s="96"/>
      <c r="F3" s="96"/>
      <c r="G3" s="96"/>
      <c r="H3" s="96"/>
    </row>
    <row r="4" spans="1:8" x14ac:dyDescent="0.25">
      <c r="C4" s="96"/>
      <c r="D4" s="96"/>
      <c r="E4" s="96"/>
      <c r="F4" s="96"/>
      <c r="G4" s="96"/>
      <c r="H4" s="96"/>
    </row>
    <row r="6" spans="1:8" x14ac:dyDescent="0.25">
      <c r="A6" s="97" t="s">
        <v>99</v>
      </c>
      <c r="B6" s="97"/>
      <c r="C6" s="97"/>
      <c r="D6" s="97"/>
      <c r="E6" s="97"/>
      <c r="F6" s="97"/>
      <c r="G6" s="97"/>
      <c r="H6" s="97"/>
    </row>
    <row r="7" spans="1:8" ht="29.25" customHeight="1" x14ac:dyDescent="0.25"/>
    <row r="8" spans="1:8" ht="25.5" customHeight="1" x14ac:dyDescent="0.25">
      <c r="A8" s="91" t="s">
        <v>2</v>
      </c>
      <c r="B8" s="84" t="s">
        <v>3</v>
      </c>
      <c r="C8" s="93" t="s">
        <v>12</v>
      </c>
      <c r="D8" s="94"/>
      <c r="E8" s="95"/>
      <c r="F8" s="84" t="s">
        <v>37</v>
      </c>
      <c r="G8" s="86" t="s">
        <v>1</v>
      </c>
      <c r="H8" s="86" t="s">
        <v>0</v>
      </c>
    </row>
    <row r="9" spans="1:8" x14ac:dyDescent="0.25">
      <c r="A9" s="92"/>
      <c r="B9" s="85"/>
      <c r="C9" s="1" t="s">
        <v>13</v>
      </c>
      <c r="D9" s="1" t="s">
        <v>14</v>
      </c>
      <c r="E9" s="1" t="s">
        <v>15</v>
      </c>
      <c r="F9" s="85"/>
      <c r="G9" s="87"/>
      <c r="H9" s="87"/>
    </row>
    <row r="10" spans="1:8" s="56" customFormat="1" x14ac:dyDescent="0.25">
      <c r="A10" s="55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2">
        <v>7</v>
      </c>
      <c r="H10" s="2">
        <v>8</v>
      </c>
    </row>
    <row r="11" spans="1:8" ht="20.25" x14ac:dyDescent="0.25">
      <c r="A11" s="88" t="s">
        <v>38</v>
      </c>
      <c r="B11" s="89"/>
      <c r="C11" s="89"/>
      <c r="D11" s="89"/>
      <c r="E11" s="89"/>
      <c r="F11" s="89"/>
      <c r="G11" s="89"/>
      <c r="H11" s="90"/>
    </row>
    <row r="12" spans="1:8" x14ac:dyDescent="0.25">
      <c r="A12" s="50" t="s">
        <v>40</v>
      </c>
      <c r="B12" s="12"/>
      <c r="C12" s="12"/>
      <c r="D12" s="12"/>
      <c r="E12" s="12"/>
      <c r="F12" s="12"/>
      <c r="G12" s="11"/>
      <c r="H12" s="11"/>
    </row>
    <row r="13" spans="1:8" x14ac:dyDescent="0.25">
      <c r="A13" s="51" t="s">
        <v>53</v>
      </c>
      <c r="B13" s="5">
        <v>200</v>
      </c>
      <c r="C13" s="16">
        <v>6.64</v>
      </c>
      <c r="D13" s="17">
        <v>7.59</v>
      </c>
      <c r="E13" s="17">
        <v>28.13</v>
      </c>
      <c r="F13" s="18">
        <v>204</v>
      </c>
      <c r="G13" s="11">
        <v>99</v>
      </c>
      <c r="H13" s="11">
        <v>2004</v>
      </c>
    </row>
    <row r="14" spans="1:8" ht="30" x14ac:dyDescent="0.25">
      <c r="A14" s="98" t="s">
        <v>101</v>
      </c>
      <c r="B14" s="5">
        <v>200</v>
      </c>
      <c r="C14" s="16">
        <v>3</v>
      </c>
      <c r="D14" s="17">
        <v>3</v>
      </c>
      <c r="E14" s="17">
        <v>5</v>
      </c>
      <c r="F14" s="18">
        <v>249</v>
      </c>
      <c r="G14" s="11"/>
      <c r="H14" s="11"/>
    </row>
    <row r="15" spans="1:8" x14ac:dyDescent="0.25">
      <c r="A15" s="51" t="s">
        <v>82</v>
      </c>
      <c r="B15" s="5">
        <v>200</v>
      </c>
      <c r="C15" s="16">
        <v>3</v>
      </c>
      <c r="D15" s="17">
        <v>1</v>
      </c>
      <c r="E15" s="17">
        <v>42</v>
      </c>
      <c r="F15" s="18">
        <v>192</v>
      </c>
      <c r="G15" s="11"/>
      <c r="H15" s="11"/>
    </row>
    <row r="16" spans="1:8" x14ac:dyDescent="0.25">
      <c r="A16" s="51" t="s">
        <v>17</v>
      </c>
      <c r="B16" s="10">
        <v>200</v>
      </c>
      <c r="C16" s="19">
        <v>1.3</v>
      </c>
      <c r="D16" s="20">
        <v>1.3</v>
      </c>
      <c r="E16" s="20">
        <v>14</v>
      </c>
      <c r="F16" s="18">
        <v>92</v>
      </c>
      <c r="G16" s="11">
        <v>253</v>
      </c>
      <c r="H16" s="11">
        <v>2004</v>
      </c>
    </row>
    <row r="17" spans="1:8" x14ac:dyDescent="0.25">
      <c r="A17" s="51" t="s">
        <v>57</v>
      </c>
      <c r="B17" s="83" t="s">
        <v>58</v>
      </c>
      <c r="C17" s="19">
        <v>5.0599999999999996</v>
      </c>
      <c r="D17" s="20">
        <v>7</v>
      </c>
      <c r="E17" s="20">
        <v>14.62</v>
      </c>
      <c r="F17" s="18">
        <v>145</v>
      </c>
      <c r="G17" s="11">
        <v>3</v>
      </c>
      <c r="H17" s="11">
        <v>2004</v>
      </c>
    </row>
    <row r="18" spans="1:8" s="27" customFormat="1" x14ac:dyDescent="0.25">
      <c r="A18" s="52" t="s">
        <v>11</v>
      </c>
      <c r="B18" s="26">
        <f>SUM(B13:B17)+30+5+14</f>
        <v>849</v>
      </c>
      <c r="C18" s="26">
        <f t="shared" ref="C18:F18" si="0">SUM(C13:C17)</f>
        <v>19</v>
      </c>
      <c r="D18" s="26">
        <f t="shared" si="0"/>
        <v>19.89</v>
      </c>
      <c r="E18" s="26">
        <f t="shared" si="0"/>
        <v>103.75</v>
      </c>
      <c r="F18" s="26">
        <f t="shared" si="0"/>
        <v>882</v>
      </c>
      <c r="G18" s="11"/>
      <c r="H18" s="11"/>
    </row>
    <row r="19" spans="1:8" x14ac:dyDescent="0.25">
      <c r="A19" s="53" t="s">
        <v>39</v>
      </c>
      <c r="B19" s="6"/>
      <c r="C19" s="6"/>
      <c r="D19" s="6"/>
      <c r="E19" s="6"/>
      <c r="F19" s="6"/>
      <c r="G19" s="11"/>
      <c r="H19" s="11"/>
    </row>
    <row r="20" spans="1:8" s="36" customFormat="1" x14ac:dyDescent="0.25">
      <c r="A20" s="64" t="s">
        <v>54</v>
      </c>
      <c r="B20" s="10" t="s">
        <v>90</v>
      </c>
      <c r="C20" s="16">
        <v>3.52</v>
      </c>
      <c r="D20" s="16">
        <v>5.98</v>
      </c>
      <c r="E20" s="16">
        <v>9.76</v>
      </c>
      <c r="F20" s="21">
        <v>117</v>
      </c>
      <c r="G20" s="14">
        <v>133</v>
      </c>
      <c r="H20" s="11">
        <v>2004</v>
      </c>
    </row>
    <row r="21" spans="1:8" s="36" customFormat="1" x14ac:dyDescent="0.25">
      <c r="A21" s="51" t="s">
        <v>7</v>
      </c>
      <c r="B21" s="15">
        <v>150</v>
      </c>
      <c r="C21" s="15">
        <v>3.05</v>
      </c>
      <c r="D21" s="15">
        <v>5.24</v>
      </c>
      <c r="E21" s="15">
        <v>18.059999999999999</v>
      </c>
      <c r="F21" s="21">
        <v>142</v>
      </c>
      <c r="G21" s="14">
        <v>12</v>
      </c>
      <c r="H21" s="11">
        <v>2004</v>
      </c>
    </row>
    <row r="22" spans="1:8" s="36" customFormat="1" x14ac:dyDescent="0.25">
      <c r="A22" s="51" t="s">
        <v>55</v>
      </c>
      <c r="B22" s="15">
        <v>70</v>
      </c>
      <c r="C22" s="22">
        <v>12.5</v>
      </c>
      <c r="D22" s="22">
        <v>12.2</v>
      </c>
      <c r="E22" s="22">
        <v>10</v>
      </c>
      <c r="F22" s="21">
        <v>200.2</v>
      </c>
      <c r="G22" s="4">
        <v>386</v>
      </c>
      <c r="H22" s="11">
        <v>2004</v>
      </c>
    </row>
    <row r="23" spans="1:8" s="36" customFormat="1" x14ac:dyDescent="0.25">
      <c r="A23" s="51" t="s">
        <v>91</v>
      </c>
      <c r="B23" s="5">
        <v>60</v>
      </c>
      <c r="C23" s="16">
        <v>1.1000000000000001</v>
      </c>
      <c r="D23" s="16">
        <v>5.0999999999999996</v>
      </c>
      <c r="E23" s="16">
        <v>4.5999999999999996</v>
      </c>
      <c r="F23" s="21">
        <v>68</v>
      </c>
      <c r="G23" s="14">
        <v>79</v>
      </c>
      <c r="H23" s="14">
        <v>2004</v>
      </c>
    </row>
    <row r="24" spans="1:8" s="36" customFormat="1" x14ac:dyDescent="0.25">
      <c r="A24" s="51" t="s">
        <v>8</v>
      </c>
      <c r="B24" s="5">
        <v>200</v>
      </c>
      <c r="C24" s="16">
        <v>1</v>
      </c>
      <c r="D24" s="16">
        <v>0.2</v>
      </c>
      <c r="E24" s="16">
        <v>20.2</v>
      </c>
      <c r="F24" s="21">
        <v>92</v>
      </c>
      <c r="G24" s="14">
        <v>537</v>
      </c>
      <c r="H24" s="14">
        <v>2004</v>
      </c>
    </row>
    <row r="25" spans="1:8" s="36" customFormat="1" x14ac:dyDescent="0.25">
      <c r="A25" s="51" t="s">
        <v>56</v>
      </c>
      <c r="B25" s="15">
        <v>45</v>
      </c>
      <c r="C25" s="19">
        <v>3</v>
      </c>
      <c r="D25" s="19">
        <v>0.5</v>
      </c>
      <c r="E25" s="19">
        <v>18.5</v>
      </c>
      <c r="F25" s="21">
        <v>90.4</v>
      </c>
      <c r="G25" s="14"/>
      <c r="H25" s="14"/>
    </row>
    <row r="26" spans="1:8" s="27" customFormat="1" x14ac:dyDescent="0.25">
      <c r="A26" s="52" t="s">
        <v>11</v>
      </c>
      <c r="B26" s="28">
        <f>SUM(B20:B25)+250+11</f>
        <v>786</v>
      </c>
      <c r="C26" s="29">
        <f>SUM(C20:C25)</f>
        <v>24.17</v>
      </c>
      <c r="D26" s="29">
        <f>SUM(D20:D25)</f>
        <v>29.220000000000002</v>
      </c>
      <c r="E26" s="29">
        <f>SUM(E20:E25)</f>
        <v>81.12</v>
      </c>
      <c r="F26" s="29">
        <f>SUM(F20:F25)</f>
        <v>709.6</v>
      </c>
      <c r="G26" s="11"/>
      <c r="H26" s="11"/>
    </row>
    <row r="27" spans="1:8" x14ac:dyDescent="0.25">
      <c r="A27" s="57" t="s">
        <v>22</v>
      </c>
      <c r="B27" s="32">
        <f>B26+B18</f>
        <v>1635</v>
      </c>
      <c r="C27" s="32">
        <f t="shared" ref="C27:F27" si="1">C26+C18</f>
        <v>43.17</v>
      </c>
      <c r="D27" s="32">
        <f t="shared" si="1"/>
        <v>49.11</v>
      </c>
      <c r="E27" s="32">
        <f t="shared" si="1"/>
        <v>184.87</v>
      </c>
      <c r="F27" s="32">
        <f t="shared" si="1"/>
        <v>1591.6</v>
      </c>
      <c r="G27" s="31"/>
      <c r="H27" s="31"/>
    </row>
    <row r="28" spans="1:8" x14ac:dyDescent="0.25">
      <c r="A28" s="61"/>
      <c r="B28" s="58"/>
      <c r="C28" s="32"/>
      <c r="D28" s="32"/>
      <c r="E28" s="32"/>
      <c r="F28" s="60"/>
      <c r="G28" s="58"/>
      <c r="H28" s="58"/>
    </row>
    <row r="29" spans="1:8" ht="25.5" customHeight="1" x14ac:dyDescent="0.25">
      <c r="A29" s="91" t="s">
        <v>2</v>
      </c>
      <c r="B29" s="84" t="s">
        <v>3</v>
      </c>
      <c r="C29" s="93" t="s">
        <v>12</v>
      </c>
      <c r="D29" s="94"/>
      <c r="E29" s="95"/>
      <c r="F29" s="84" t="s">
        <v>37</v>
      </c>
      <c r="G29" s="86" t="s">
        <v>1</v>
      </c>
      <c r="H29" s="86" t="s">
        <v>0</v>
      </c>
    </row>
    <row r="30" spans="1:8" x14ac:dyDescent="0.25">
      <c r="A30" s="92"/>
      <c r="B30" s="85"/>
      <c r="C30" s="1" t="s">
        <v>13</v>
      </c>
      <c r="D30" s="1" t="s">
        <v>14</v>
      </c>
      <c r="E30" s="1" t="s">
        <v>15</v>
      </c>
      <c r="F30" s="85"/>
      <c r="G30" s="87"/>
      <c r="H30" s="87"/>
    </row>
    <row r="31" spans="1:8" s="56" customFormat="1" x14ac:dyDescent="0.25">
      <c r="A31" s="5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2">
        <v>7</v>
      </c>
      <c r="H31" s="2">
        <v>8</v>
      </c>
    </row>
    <row r="32" spans="1:8" ht="20.25" x14ac:dyDescent="0.25">
      <c r="A32" s="88" t="s">
        <v>41</v>
      </c>
      <c r="B32" s="89"/>
      <c r="C32" s="89"/>
      <c r="D32" s="89"/>
      <c r="E32" s="89"/>
      <c r="F32" s="89"/>
      <c r="G32" s="89"/>
      <c r="H32" s="90"/>
    </row>
    <row r="33" spans="1:8" x14ac:dyDescent="0.25">
      <c r="A33" s="50" t="s">
        <v>43</v>
      </c>
      <c r="B33" s="12"/>
      <c r="C33" s="12"/>
      <c r="D33" s="12"/>
      <c r="E33" s="12"/>
      <c r="F33" s="12"/>
      <c r="G33" s="11"/>
      <c r="H33" s="11"/>
    </row>
    <row r="34" spans="1:8" s="36" customFormat="1" x14ac:dyDescent="0.25">
      <c r="A34" s="64" t="s">
        <v>20</v>
      </c>
      <c r="B34" s="10">
        <v>200</v>
      </c>
      <c r="C34" s="16">
        <v>6.21</v>
      </c>
      <c r="D34" s="16">
        <v>7.47</v>
      </c>
      <c r="E34" s="16">
        <v>26.08</v>
      </c>
      <c r="F34" s="18">
        <v>192</v>
      </c>
      <c r="G34" s="14">
        <v>173</v>
      </c>
      <c r="H34" s="14">
        <v>2004</v>
      </c>
    </row>
    <row r="35" spans="1:8" s="36" customFormat="1" ht="30" x14ac:dyDescent="0.25">
      <c r="A35" s="98" t="s">
        <v>101</v>
      </c>
      <c r="B35" s="5">
        <v>200</v>
      </c>
      <c r="C35" s="16">
        <v>3</v>
      </c>
      <c r="D35" s="17">
        <v>3</v>
      </c>
      <c r="E35" s="17">
        <v>5</v>
      </c>
      <c r="F35" s="18">
        <v>249</v>
      </c>
      <c r="G35" s="11"/>
      <c r="H35" s="11"/>
    </row>
    <row r="36" spans="1:8" s="35" customFormat="1" ht="12.75" x14ac:dyDescent="0.2">
      <c r="A36" s="51" t="s">
        <v>4</v>
      </c>
      <c r="B36" s="5">
        <v>200</v>
      </c>
      <c r="C36" s="19">
        <v>1.2</v>
      </c>
      <c r="D36" s="20">
        <v>1.3</v>
      </c>
      <c r="E36" s="20">
        <v>13</v>
      </c>
      <c r="F36" s="18">
        <v>90</v>
      </c>
      <c r="G36" s="11">
        <v>15</v>
      </c>
      <c r="H36" s="11">
        <v>2004</v>
      </c>
    </row>
    <row r="37" spans="1:8" s="35" customFormat="1" ht="12.75" x14ac:dyDescent="0.2">
      <c r="A37" s="51" t="s">
        <v>82</v>
      </c>
      <c r="B37" s="5">
        <v>200</v>
      </c>
      <c r="C37" s="19">
        <v>1.8</v>
      </c>
      <c r="D37" s="20">
        <v>0.2</v>
      </c>
      <c r="E37" s="20">
        <v>18</v>
      </c>
      <c r="F37" s="18">
        <v>88</v>
      </c>
      <c r="G37" s="11"/>
      <c r="H37" s="11"/>
    </row>
    <row r="38" spans="1:8" x14ac:dyDescent="0.25">
      <c r="A38" s="51" t="s">
        <v>57</v>
      </c>
      <c r="B38" s="83" t="s">
        <v>58</v>
      </c>
      <c r="C38" s="19">
        <v>5.0599999999999996</v>
      </c>
      <c r="D38" s="20">
        <v>7</v>
      </c>
      <c r="E38" s="20">
        <v>14.62</v>
      </c>
      <c r="F38" s="18">
        <v>145</v>
      </c>
      <c r="G38" s="11">
        <v>3</v>
      </c>
      <c r="H38" s="11">
        <v>2004</v>
      </c>
    </row>
    <row r="39" spans="1:8" s="27" customFormat="1" ht="17.45" customHeight="1" x14ac:dyDescent="0.25">
      <c r="A39" s="52" t="s">
        <v>11</v>
      </c>
      <c r="B39" s="26">
        <f>SUM(B34:B38)+30+5+14</f>
        <v>849</v>
      </c>
      <c r="C39" s="26">
        <f>SUM(C34:C38)</f>
        <v>17.27</v>
      </c>
      <c r="D39" s="26">
        <f>SUM(D34:D38)</f>
        <v>18.97</v>
      </c>
      <c r="E39" s="26">
        <f>SUM(E34:E38)</f>
        <v>76.7</v>
      </c>
      <c r="F39" s="26">
        <f>SUM(F34:F38)</f>
        <v>764</v>
      </c>
      <c r="G39" s="11"/>
      <c r="H39" s="11"/>
    </row>
    <row r="40" spans="1:8" x14ac:dyDescent="0.25">
      <c r="A40" s="53" t="s">
        <v>39</v>
      </c>
      <c r="B40" s="6"/>
      <c r="C40" s="6"/>
      <c r="D40" s="6"/>
      <c r="E40" s="6"/>
      <c r="F40" s="6"/>
      <c r="G40" s="11"/>
      <c r="H40" s="11"/>
    </row>
    <row r="41" spans="1:8" s="37" customFormat="1" ht="12.75" x14ac:dyDescent="0.2">
      <c r="A41" s="82" t="s">
        <v>59</v>
      </c>
      <c r="B41" s="38" t="s">
        <v>90</v>
      </c>
      <c r="C41" s="23">
        <v>8.09</v>
      </c>
      <c r="D41" s="23">
        <v>3.47</v>
      </c>
      <c r="E41" s="23">
        <v>10.91</v>
      </c>
      <c r="F41" s="21">
        <v>133.30000000000001</v>
      </c>
      <c r="G41" s="43">
        <v>156</v>
      </c>
      <c r="H41" s="44">
        <v>2004</v>
      </c>
    </row>
    <row r="42" spans="1:8" s="37" customFormat="1" ht="12.75" x14ac:dyDescent="0.2">
      <c r="A42" s="51" t="s">
        <v>60</v>
      </c>
      <c r="B42" s="15">
        <v>250</v>
      </c>
      <c r="C42" s="16">
        <v>12</v>
      </c>
      <c r="D42" s="16">
        <v>8.5</v>
      </c>
      <c r="E42" s="16">
        <v>8.36</v>
      </c>
      <c r="F42" s="21">
        <v>286</v>
      </c>
      <c r="G42" s="14">
        <v>200</v>
      </c>
      <c r="H42" s="14">
        <v>2004</v>
      </c>
    </row>
    <row r="43" spans="1:8" s="36" customFormat="1" x14ac:dyDescent="0.25">
      <c r="A43" s="51" t="s">
        <v>73</v>
      </c>
      <c r="B43" s="15">
        <v>200</v>
      </c>
      <c r="C43" s="16">
        <v>0.45</v>
      </c>
      <c r="D43" s="16">
        <v>0</v>
      </c>
      <c r="E43" s="16">
        <v>24.3</v>
      </c>
      <c r="F43" s="21">
        <v>99</v>
      </c>
      <c r="G43" s="14">
        <v>62</v>
      </c>
      <c r="H43" s="14">
        <v>2004</v>
      </c>
    </row>
    <row r="44" spans="1:8" s="36" customFormat="1" x14ac:dyDescent="0.25">
      <c r="A44" s="51" t="s">
        <v>56</v>
      </c>
      <c r="B44" s="15">
        <v>45</v>
      </c>
      <c r="C44" s="19">
        <v>3</v>
      </c>
      <c r="D44" s="19">
        <v>0.5</v>
      </c>
      <c r="E44" s="19">
        <v>18.5</v>
      </c>
      <c r="F44" s="21">
        <v>90.4</v>
      </c>
      <c r="G44" s="14"/>
      <c r="H44" s="14"/>
    </row>
    <row r="45" spans="1:8" s="27" customFormat="1" x14ac:dyDescent="0.25">
      <c r="A45" s="52" t="s">
        <v>11</v>
      </c>
      <c r="B45" s="28">
        <f>SUM(B41:B44)+250+11</f>
        <v>756</v>
      </c>
      <c r="C45" s="28">
        <f t="shared" ref="C45:F45" si="2">SUM(C41:C44)</f>
        <v>23.54</v>
      </c>
      <c r="D45" s="28">
        <f t="shared" si="2"/>
        <v>12.47</v>
      </c>
      <c r="E45" s="28">
        <f t="shared" si="2"/>
        <v>62.07</v>
      </c>
      <c r="F45" s="28">
        <f t="shared" si="2"/>
        <v>608.69999999999993</v>
      </c>
      <c r="G45" s="11"/>
      <c r="H45" s="11"/>
    </row>
    <row r="46" spans="1:8" x14ac:dyDescent="0.25">
      <c r="A46" s="57" t="s">
        <v>23</v>
      </c>
      <c r="B46" s="32">
        <f>B45+B39</f>
        <v>1605</v>
      </c>
      <c r="C46" s="32">
        <f t="shared" ref="C46:F46" si="3">C45+C39</f>
        <v>40.81</v>
      </c>
      <c r="D46" s="32">
        <f t="shared" si="3"/>
        <v>31.439999999999998</v>
      </c>
      <c r="E46" s="32">
        <f t="shared" si="3"/>
        <v>138.77000000000001</v>
      </c>
      <c r="F46" s="32">
        <f t="shared" si="3"/>
        <v>1372.6999999999998</v>
      </c>
      <c r="G46" s="31"/>
      <c r="H46" s="31"/>
    </row>
    <row r="47" spans="1:8" x14ac:dyDescent="0.25">
      <c r="A47" s="61"/>
      <c r="B47" s="58"/>
      <c r="C47" s="32"/>
      <c r="D47" s="32"/>
      <c r="E47" s="59"/>
      <c r="F47" s="60"/>
      <c r="G47" s="58"/>
      <c r="H47" s="58"/>
    </row>
    <row r="48" spans="1:8" ht="25.5" customHeight="1" x14ac:dyDescent="0.25">
      <c r="A48" s="91" t="s">
        <v>2</v>
      </c>
      <c r="B48" s="84" t="s">
        <v>3</v>
      </c>
      <c r="C48" s="93" t="s">
        <v>12</v>
      </c>
      <c r="D48" s="94"/>
      <c r="E48" s="95"/>
      <c r="F48" s="84" t="s">
        <v>37</v>
      </c>
      <c r="G48" s="86" t="s">
        <v>1</v>
      </c>
      <c r="H48" s="86" t="s">
        <v>0</v>
      </c>
    </row>
    <row r="49" spans="1:8" x14ac:dyDescent="0.25">
      <c r="A49" s="92"/>
      <c r="B49" s="85"/>
      <c r="C49" s="1" t="s">
        <v>13</v>
      </c>
      <c r="D49" s="1" t="s">
        <v>14</v>
      </c>
      <c r="E49" s="1" t="s">
        <v>15</v>
      </c>
      <c r="F49" s="85"/>
      <c r="G49" s="87"/>
      <c r="H49" s="87"/>
    </row>
    <row r="50" spans="1:8" s="56" customFormat="1" x14ac:dyDescent="0.25">
      <c r="A50" s="55">
        <v>1</v>
      </c>
      <c r="B50" s="1">
        <v>2</v>
      </c>
      <c r="C50" s="1">
        <v>3</v>
      </c>
      <c r="D50" s="1">
        <v>4</v>
      </c>
      <c r="E50" s="1">
        <v>5</v>
      </c>
      <c r="F50" s="1">
        <v>6</v>
      </c>
      <c r="G50" s="2">
        <v>7</v>
      </c>
      <c r="H50" s="2">
        <v>8</v>
      </c>
    </row>
    <row r="51" spans="1:8" ht="20.25" x14ac:dyDescent="0.25">
      <c r="A51" s="88" t="s">
        <v>42</v>
      </c>
      <c r="B51" s="89"/>
      <c r="C51" s="89"/>
      <c r="D51" s="89"/>
      <c r="E51" s="89"/>
      <c r="F51" s="89"/>
      <c r="G51" s="89"/>
      <c r="H51" s="90"/>
    </row>
    <row r="52" spans="1:8" x14ac:dyDescent="0.25">
      <c r="A52" s="50" t="s">
        <v>40</v>
      </c>
      <c r="B52" s="12"/>
      <c r="C52" s="12"/>
      <c r="D52" s="12"/>
      <c r="E52" s="12"/>
      <c r="F52" s="12"/>
      <c r="G52" s="11"/>
      <c r="H52" s="11"/>
    </row>
    <row r="53" spans="1:8" s="36" customFormat="1" x14ac:dyDescent="0.25">
      <c r="A53" s="64" t="s">
        <v>64</v>
      </c>
      <c r="B53" s="10">
        <v>200</v>
      </c>
      <c r="C53" s="16">
        <v>6.64</v>
      </c>
      <c r="D53" s="16">
        <v>7.59</v>
      </c>
      <c r="E53" s="16">
        <v>28.13</v>
      </c>
      <c r="F53" s="18">
        <v>204</v>
      </c>
      <c r="G53" s="14">
        <v>45</v>
      </c>
      <c r="H53" s="14">
        <v>2004</v>
      </c>
    </row>
    <row r="54" spans="1:8" s="35" customFormat="1" ht="12.75" x14ac:dyDescent="0.2">
      <c r="A54" s="51" t="s">
        <v>17</v>
      </c>
      <c r="B54" s="15">
        <v>200</v>
      </c>
      <c r="C54" s="16">
        <v>3.64</v>
      </c>
      <c r="D54" s="17">
        <v>4.0999999999999996</v>
      </c>
      <c r="E54" s="17">
        <v>18.100000000000001</v>
      </c>
      <c r="F54" s="18">
        <v>120.6</v>
      </c>
      <c r="G54" s="11">
        <v>253</v>
      </c>
      <c r="H54" s="11">
        <v>2004</v>
      </c>
    </row>
    <row r="55" spans="1:8" x14ac:dyDescent="0.25">
      <c r="A55" s="51" t="s">
        <v>57</v>
      </c>
      <c r="B55" s="83" t="s">
        <v>58</v>
      </c>
      <c r="C55" s="19">
        <v>5.0599999999999996</v>
      </c>
      <c r="D55" s="20">
        <v>7</v>
      </c>
      <c r="E55" s="20">
        <v>14.62</v>
      </c>
      <c r="F55" s="18">
        <v>145</v>
      </c>
      <c r="G55" s="11">
        <v>3</v>
      </c>
      <c r="H55" s="11">
        <v>2004</v>
      </c>
    </row>
    <row r="56" spans="1:8" ht="30" x14ac:dyDescent="0.25">
      <c r="A56" s="98" t="s">
        <v>101</v>
      </c>
      <c r="B56" s="5">
        <v>200</v>
      </c>
      <c r="C56" s="16">
        <v>3</v>
      </c>
      <c r="D56" s="17">
        <v>3</v>
      </c>
      <c r="E56" s="17">
        <v>5</v>
      </c>
      <c r="F56" s="18">
        <v>249</v>
      </c>
      <c r="G56" s="11"/>
      <c r="H56" s="11"/>
    </row>
    <row r="57" spans="1:8" x14ac:dyDescent="0.25">
      <c r="A57" s="51" t="s">
        <v>82</v>
      </c>
      <c r="B57" s="83" t="s">
        <v>19</v>
      </c>
      <c r="C57" s="19">
        <v>2.9</v>
      </c>
      <c r="D57" s="20">
        <v>0</v>
      </c>
      <c r="E57" s="20">
        <v>29.6</v>
      </c>
      <c r="F57" s="18">
        <v>104</v>
      </c>
      <c r="G57" s="11"/>
      <c r="H57" s="11"/>
    </row>
    <row r="58" spans="1:8" s="27" customFormat="1" x14ac:dyDescent="0.25">
      <c r="A58" s="52" t="s">
        <v>11</v>
      </c>
      <c r="B58" s="26">
        <f>SUM(B53:B57)+30+5+14</f>
        <v>649</v>
      </c>
      <c r="C58" s="26">
        <f>SUM(C53:C57)</f>
        <v>21.24</v>
      </c>
      <c r="D58" s="26">
        <f>SUM(D53:D57)</f>
        <v>21.689999999999998</v>
      </c>
      <c r="E58" s="26">
        <f>SUM(E53:E57)</f>
        <v>95.449999999999989</v>
      </c>
      <c r="F58" s="26">
        <f>SUM(F53:F57)</f>
        <v>822.6</v>
      </c>
      <c r="G58" s="11"/>
      <c r="H58" s="11"/>
    </row>
    <row r="59" spans="1:8" x14ac:dyDescent="0.25">
      <c r="A59" s="53" t="s">
        <v>39</v>
      </c>
      <c r="B59" s="6"/>
      <c r="C59" s="6"/>
      <c r="D59" s="6"/>
      <c r="E59" s="6"/>
      <c r="F59" s="6"/>
      <c r="G59" s="11"/>
      <c r="H59" s="11"/>
    </row>
    <row r="60" spans="1:8" s="37" customFormat="1" ht="12.75" x14ac:dyDescent="0.2">
      <c r="A60" s="64" t="s">
        <v>21</v>
      </c>
      <c r="B60" s="10">
        <v>250</v>
      </c>
      <c r="C60" s="16">
        <v>7.1</v>
      </c>
      <c r="D60" s="16">
        <v>2.2999999999999998</v>
      </c>
      <c r="E60" s="16">
        <v>29.8</v>
      </c>
      <c r="F60" s="21">
        <v>159.30000000000001</v>
      </c>
      <c r="G60" s="14">
        <v>99</v>
      </c>
      <c r="H60" s="14">
        <v>2004</v>
      </c>
    </row>
    <row r="61" spans="1:8" s="37" customFormat="1" ht="12.75" x14ac:dyDescent="0.2">
      <c r="A61" s="54" t="s">
        <v>61</v>
      </c>
      <c r="B61" s="9">
        <v>10</v>
      </c>
      <c r="C61" s="39">
        <v>1.1299999999999999</v>
      </c>
      <c r="D61" s="25">
        <v>0.11</v>
      </c>
      <c r="E61" s="25">
        <v>6.97</v>
      </c>
      <c r="F61" s="21">
        <v>33.42</v>
      </c>
      <c r="G61" s="8">
        <v>176</v>
      </c>
      <c r="H61" s="7">
        <v>2012</v>
      </c>
    </row>
    <row r="62" spans="1:8" s="37" customFormat="1" ht="12.75" x14ac:dyDescent="0.2">
      <c r="A62" s="54" t="s">
        <v>92</v>
      </c>
      <c r="B62" s="9">
        <v>60</v>
      </c>
      <c r="C62" s="39">
        <v>0.56999999999999995</v>
      </c>
      <c r="D62" s="25">
        <v>3.68</v>
      </c>
      <c r="E62" s="25">
        <v>1.84</v>
      </c>
      <c r="F62" s="21">
        <v>42.84</v>
      </c>
      <c r="G62" s="8"/>
      <c r="H62" s="7"/>
    </row>
    <row r="63" spans="1:8" s="49" customFormat="1" ht="12.75" x14ac:dyDescent="0.2">
      <c r="A63" s="51" t="s">
        <v>10</v>
      </c>
      <c r="B63" s="15">
        <v>150</v>
      </c>
      <c r="C63" s="22">
        <v>5.52</v>
      </c>
      <c r="D63" s="45">
        <v>4.5199999999999996</v>
      </c>
      <c r="E63" s="45">
        <v>31.73</v>
      </c>
      <c r="F63" s="21">
        <v>202.14</v>
      </c>
      <c r="G63" s="48">
        <v>97</v>
      </c>
      <c r="H63" s="48">
        <v>2004</v>
      </c>
    </row>
    <row r="64" spans="1:8" x14ac:dyDescent="0.25">
      <c r="A64" s="51" t="s">
        <v>62</v>
      </c>
      <c r="B64" s="5">
        <v>90</v>
      </c>
      <c r="C64" s="16">
        <v>8.42</v>
      </c>
      <c r="D64" s="16">
        <v>10.33</v>
      </c>
      <c r="E64" s="16">
        <v>4.58</v>
      </c>
      <c r="F64" s="21">
        <v>126</v>
      </c>
      <c r="G64" s="14">
        <v>179</v>
      </c>
      <c r="H64" s="14">
        <v>2004</v>
      </c>
    </row>
    <row r="65" spans="1:8" x14ac:dyDescent="0.25">
      <c r="A65" s="51" t="s">
        <v>63</v>
      </c>
      <c r="B65" s="15">
        <v>200</v>
      </c>
      <c r="C65" s="19">
        <v>1.4</v>
      </c>
      <c r="D65" s="20">
        <v>0</v>
      </c>
      <c r="E65" s="20">
        <v>29</v>
      </c>
      <c r="F65" s="21">
        <v>122</v>
      </c>
      <c r="G65" s="11">
        <v>516</v>
      </c>
      <c r="H65" s="11">
        <v>2004</v>
      </c>
    </row>
    <row r="66" spans="1:8" x14ac:dyDescent="0.25">
      <c r="A66" s="51" t="s">
        <v>56</v>
      </c>
      <c r="B66" s="15">
        <v>45</v>
      </c>
      <c r="C66" s="19">
        <v>3</v>
      </c>
      <c r="D66" s="19">
        <v>0.5</v>
      </c>
      <c r="E66" s="19">
        <v>18.5</v>
      </c>
      <c r="F66" s="21">
        <v>90.4</v>
      </c>
      <c r="G66" s="11"/>
      <c r="H66" s="11"/>
    </row>
    <row r="67" spans="1:8" s="27" customFormat="1" x14ac:dyDescent="0.25">
      <c r="A67" s="52" t="s">
        <v>11</v>
      </c>
      <c r="B67" s="29">
        <f>SUM(B60:B66)</f>
        <v>805</v>
      </c>
      <c r="C67" s="29">
        <f>SUM(C60:C66)</f>
        <v>27.14</v>
      </c>
      <c r="D67" s="29">
        <f>SUM(D60:D66)</f>
        <v>21.439999999999998</v>
      </c>
      <c r="E67" s="29">
        <f>SUM(E60:E66)</f>
        <v>122.42</v>
      </c>
      <c r="F67" s="30">
        <f>SUM(F60:F66)</f>
        <v>776.1</v>
      </c>
      <c r="G67" s="11"/>
      <c r="H67" s="11"/>
    </row>
    <row r="68" spans="1:8" x14ac:dyDescent="0.25">
      <c r="A68" s="57" t="s">
        <v>24</v>
      </c>
      <c r="B68" s="32">
        <f>B67+B58</f>
        <v>1454</v>
      </c>
      <c r="C68" s="32">
        <f t="shared" ref="C68:F68" si="4">C67+C58</f>
        <v>48.379999999999995</v>
      </c>
      <c r="D68" s="32">
        <f t="shared" si="4"/>
        <v>43.129999999999995</v>
      </c>
      <c r="E68" s="32">
        <f t="shared" si="4"/>
        <v>217.87</v>
      </c>
      <c r="F68" s="32">
        <f t="shared" si="4"/>
        <v>1598.7</v>
      </c>
      <c r="G68" s="31"/>
      <c r="H68" s="31"/>
    </row>
    <row r="69" spans="1:8" x14ac:dyDescent="0.25">
      <c r="A69" s="61"/>
      <c r="B69" s="58"/>
      <c r="C69" s="32"/>
      <c r="D69" s="32"/>
      <c r="E69" s="32"/>
      <c r="F69" s="60"/>
      <c r="G69" s="58"/>
      <c r="H69" s="58"/>
    </row>
    <row r="70" spans="1:8" ht="25.5" customHeight="1" x14ac:dyDescent="0.25">
      <c r="A70" s="91" t="s">
        <v>2</v>
      </c>
      <c r="B70" s="84" t="s">
        <v>3</v>
      </c>
      <c r="C70" s="93" t="s">
        <v>12</v>
      </c>
      <c r="D70" s="94"/>
      <c r="E70" s="95"/>
      <c r="F70" s="84" t="s">
        <v>37</v>
      </c>
      <c r="G70" s="86" t="s">
        <v>1</v>
      </c>
      <c r="H70" s="86" t="s">
        <v>0</v>
      </c>
    </row>
    <row r="71" spans="1:8" x14ac:dyDescent="0.25">
      <c r="A71" s="92"/>
      <c r="B71" s="85"/>
      <c r="C71" s="1" t="s">
        <v>13</v>
      </c>
      <c r="D71" s="1" t="s">
        <v>14</v>
      </c>
      <c r="E71" s="1" t="s">
        <v>15</v>
      </c>
      <c r="F71" s="85"/>
      <c r="G71" s="87"/>
      <c r="H71" s="87"/>
    </row>
    <row r="72" spans="1:8" s="56" customFormat="1" x14ac:dyDescent="0.25">
      <c r="A72" s="55">
        <v>1</v>
      </c>
      <c r="B72" s="1">
        <v>2</v>
      </c>
      <c r="C72" s="1">
        <v>3</v>
      </c>
      <c r="D72" s="1">
        <v>4</v>
      </c>
      <c r="E72" s="1">
        <v>5</v>
      </c>
      <c r="F72" s="1">
        <v>6</v>
      </c>
      <c r="G72" s="2">
        <v>7</v>
      </c>
      <c r="H72" s="2">
        <v>8</v>
      </c>
    </row>
    <row r="73" spans="1:8" ht="20.25" x14ac:dyDescent="0.25">
      <c r="A73" s="88" t="s">
        <v>44</v>
      </c>
      <c r="B73" s="89"/>
      <c r="C73" s="89"/>
      <c r="D73" s="89"/>
      <c r="E73" s="89"/>
      <c r="F73" s="89"/>
      <c r="G73" s="89"/>
      <c r="H73" s="90"/>
    </row>
    <row r="74" spans="1:8" x14ac:dyDescent="0.25">
      <c r="A74" s="50" t="s">
        <v>43</v>
      </c>
      <c r="B74" s="12"/>
      <c r="C74" s="12"/>
      <c r="D74" s="12"/>
      <c r="E74" s="12"/>
      <c r="F74" s="12"/>
      <c r="G74" s="11"/>
      <c r="H74" s="11"/>
    </row>
    <row r="75" spans="1:8" s="36" customFormat="1" x14ac:dyDescent="0.25">
      <c r="A75" s="65" t="s">
        <v>65</v>
      </c>
      <c r="B75" s="10">
        <v>200</v>
      </c>
      <c r="C75" s="16">
        <v>6.35</v>
      </c>
      <c r="D75" s="16">
        <v>8.51</v>
      </c>
      <c r="E75" s="16">
        <v>21.86</v>
      </c>
      <c r="F75" s="21">
        <v>187</v>
      </c>
      <c r="G75" s="14">
        <v>93</v>
      </c>
      <c r="H75" s="14">
        <v>2004</v>
      </c>
    </row>
    <row r="76" spans="1:8" s="36" customFormat="1" ht="30" x14ac:dyDescent="0.25">
      <c r="A76" s="98" t="s">
        <v>101</v>
      </c>
      <c r="B76" s="5">
        <v>200</v>
      </c>
      <c r="C76" s="16">
        <v>3</v>
      </c>
      <c r="D76" s="17">
        <v>3</v>
      </c>
      <c r="E76" s="17">
        <v>5</v>
      </c>
      <c r="F76" s="18">
        <v>249</v>
      </c>
      <c r="G76" s="11"/>
      <c r="H76" s="11"/>
    </row>
    <row r="77" spans="1:8" s="37" customFormat="1" ht="12.75" x14ac:dyDescent="0.2">
      <c r="A77" s="51" t="s">
        <v>4</v>
      </c>
      <c r="B77" s="5">
        <v>200</v>
      </c>
      <c r="C77" s="19">
        <v>1.2</v>
      </c>
      <c r="D77" s="20">
        <v>1.3</v>
      </c>
      <c r="E77" s="20">
        <v>13</v>
      </c>
      <c r="F77" s="18">
        <v>90</v>
      </c>
      <c r="G77" s="11">
        <v>15</v>
      </c>
      <c r="H77" s="11">
        <v>2004</v>
      </c>
    </row>
    <row r="78" spans="1:8" x14ac:dyDescent="0.25">
      <c r="A78" s="51" t="s">
        <v>57</v>
      </c>
      <c r="B78" s="83" t="s">
        <v>58</v>
      </c>
      <c r="C78" s="19">
        <v>5.0599999999999996</v>
      </c>
      <c r="D78" s="20">
        <v>7</v>
      </c>
      <c r="E78" s="20">
        <v>14.62</v>
      </c>
      <c r="F78" s="18">
        <v>145</v>
      </c>
      <c r="G78" s="11">
        <v>3</v>
      </c>
      <c r="H78" s="11">
        <v>2004</v>
      </c>
    </row>
    <row r="79" spans="1:8" x14ac:dyDescent="0.25">
      <c r="A79" s="51" t="s">
        <v>82</v>
      </c>
      <c r="B79" s="5">
        <v>200</v>
      </c>
      <c r="C79" s="19">
        <v>1.6</v>
      </c>
      <c r="D79" s="20">
        <v>0.6</v>
      </c>
      <c r="E79" s="20">
        <v>19.2</v>
      </c>
      <c r="F79" s="18">
        <v>84</v>
      </c>
      <c r="G79" s="11"/>
      <c r="H79" s="11"/>
    </row>
    <row r="80" spans="1:8" s="27" customFormat="1" x14ac:dyDescent="0.25">
      <c r="A80" s="52" t="s">
        <v>11</v>
      </c>
      <c r="B80" s="26">
        <f>SUM(B75:B79)+30+5+14</f>
        <v>849</v>
      </c>
      <c r="C80" s="26">
        <f>SUM(C75:C79)</f>
        <v>17.21</v>
      </c>
      <c r="D80" s="26">
        <f>SUM(D75:D79)</f>
        <v>20.410000000000004</v>
      </c>
      <c r="E80" s="26">
        <f>SUM(E75:E79)</f>
        <v>73.679999999999993</v>
      </c>
      <c r="F80" s="26">
        <f>SUM(F75:F79)</f>
        <v>755</v>
      </c>
      <c r="G80" s="11"/>
      <c r="H80" s="11"/>
    </row>
    <row r="81" spans="1:8" x14ac:dyDescent="0.25">
      <c r="A81" s="53" t="s">
        <v>46</v>
      </c>
      <c r="B81" s="6"/>
      <c r="C81" s="6"/>
      <c r="D81" s="6"/>
      <c r="E81" s="6"/>
      <c r="F81" s="6"/>
      <c r="G81" s="11"/>
      <c r="H81" s="11"/>
    </row>
    <row r="82" spans="1:8" s="36" customFormat="1" x14ac:dyDescent="0.25">
      <c r="A82" s="51" t="s">
        <v>66</v>
      </c>
      <c r="B82" s="5">
        <v>250</v>
      </c>
      <c r="C82" s="16">
        <v>6.32</v>
      </c>
      <c r="D82" s="16">
        <v>4.0599999999999996</v>
      </c>
      <c r="E82" s="16">
        <v>11.89</v>
      </c>
      <c r="F82" s="21">
        <v>135.80000000000001</v>
      </c>
      <c r="G82" s="14">
        <v>198</v>
      </c>
      <c r="H82" s="14">
        <v>2004</v>
      </c>
    </row>
    <row r="83" spans="1:8" s="37" customFormat="1" ht="12.75" x14ac:dyDescent="0.2">
      <c r="A83" s="66" t="s">
        <v>67</v>
      </c>
      <c r="B83" s="5">
        <v>150</v>
      </c>
      <c r="C83" s="16">
        <v>2.9</v>
      </c>
      <c r="D83" s="16">
        <v>3.9</v>
      </c>
      <c r="E83" s="16">
        <v>16.5</v>
      </c>
      <c r="F83" s="21">
        <v>152.29</v>
      </c>
      <c r="G83" s="14">
        <v>138</v>
      </c>
      <c r="H83" s="14">
        <v>2004</v>
      </c>
    </row>
    <row r="84" spans="1:8" s="36" customFormat="1" x14ac:dyDescent="0.25">
      <c r="A84" s="64" t="s">
        <v>68</v>
      </c>
      <c r="B84" s="5">
        <v>80</v>
      </c>
      <c r="C84" s="16">
        <v>12.3</v>
      </c>
      <c r="D84" s="16">
        <v>6.87</v>
      </c>
      <c r="E84" s="16">
        <v>36.799999999999997</v>
      </c>
      <c r="F84" s="21">
        <v>125</v>
      </c>
      <c r="G84" s="14">
        <v>139</v>
      </c>
      <c r="H84" s="14">
        <v>2012</v>
      </c>
    </row>
    <row r="85" spans="1:8" s="36" customFormat="1" x14ac:dyDescent="0.25">
      <c r="A85" s="13" t="s">
        <v>8</v>
      </c>
      <c r="B85" s="10">
        <v>200</v>
      </c>
      <c r="C85" s="19">
        <v>1</v>
      </c>
      <c r="D85" s="19">
        <v>0.2</v>
      </c>
      <c r="E85" s="19">
        <v>20.2</v>
      </c>
      <c r="F85" s="21">
        <v>92</v>
      </c>
      <c r="G85" s="14">
        <v>537</v>
      </c>
      <c r="H85" s="14">
        <v>2004</v>
      </c>
    </row>
    <row r="86" spans="1:8" s="36" customFormat="1" x14ac:dyDescent="0.25">
      <c r="A86" s="51" t="s">
        <v>91</v>
      </c>
      <c r="B86" s="10">
        <v>60</v>
      </c>
      <c r="C86" s="16">
        <v>1.1000000000000001</v>
      </c>
      <c r="D86" s="17">
        <v>5.0999999999999996</v>
      </c>
      <c r="E86" s="17">
        <v>4.5999999999999996</v>
      </c>
      <c r="F86" s="21">
        <v>68</v>
      </c>
      <c r="G86" s="11">
        <v>79</v>
      </c>
      <c r="H86" s="11">
        <v>2004</v>
      </c>
    </row>
    <row r="87" spans="1:8" s="36" customFormat="1" x14ac:dyDescent="0.25">
      <c r="A87" s="51" t="s">
        <v>56</v>
      </c>
      <c r="B87" s="15">
        <v>45</v>
      </c>
      <c r="C87" s="19">
        <v>3</v>
      </c>
      <c r="D87" s="19">
        <v>0.5</v>
      </c>
      <c r="E87" s="19">
        <v>18.5</v>
      </c>
      <c r="F87" s="21">
        <v>90.4</v>
      </c>
      <c r="G87" s="14"/>
      <c r="H87" s="14"/>
    </row>
    <row r="88" spans="1:8" s="27" customFormat="1" x14ac:dyDescent="0.25">
      <c r="A88" s="52" t="s">
        <v>11</v>
      </c>
      <c r="B88" s="29">
        <f>SUM(B82:B87)</f>
        <v>785</v>
      </c>
      <c r="C88" s="29">
        <f>SUM(C82:C87)</f>
        <v>26.620000000000005</v>
      </c>
      <c r="D88" s="29">
        <f>SUM(D82:D87)</f>
        <v>20.629999999999995</v>
      </c>
      <c r="E88" s="29">
        <f>SUM(E82:E87)</f>
        <v>108.49</v>
      </c>
      <c r="F88" s="30">
        <f>SUM(F82:F87)</f>
        <v>663.49</v>
      </c>
      <c r="G88" s="11"/>
      <c r="H88" s="11"/>
    </row>
    <row r="89" spans="1:8" x14ac:dyDescent="0.25">
      <c r="A89" s="57" t="s">
        <v>26</v>
      </c>
      <c r="B89" s="32">
        <f>B88+B80</f>
        <v>1634</v>
      </c>
      <c r="C89" s="32">
        <f t="shared" ref="C89:F89" si="5">C88+C80</f>
        <v>43.830000000000005</v>
      </c>
      <c r="D89" s="32">
        <f t="shared" si="5"/>
        <v>41.04</v>
      </c>
      <c r="E89" s="32">
        <f t="shared" si="5"/>
        <v>182.17</v>
      </c>
      <c r="F89" s="32">
        <f t="shared" si="5"/>
        <v>1418.49</v>
      </c>
      <c r="G89" s="31"/>
      <c r="H89" s="31"/>
    </row>
    <row r="90" spans="1:8" x14ac:dyDescent="0.25">
      <c r="A90" s="61"/>
      <c r="B90" s="58"/>
      <c r="C90" s="32"/>
      <c r="D90" s="32"/>
      <c r="E90" s="32"/>
      <c r="F90" s="60"/>
      <c r="G90" s="58"/>
      <c r="H90" s="58"/>
    </row>
    <row r="91" spans="1:8" ht="25.5" customHeight="1" x14ac:dyDescent="0.25">
      <c r="A91" s="91" t="s">
        <v>2</v>
      </c>
      <c r="B91" s="84" t="s">
        <v>3</v>
      </c>
      <c r="C91" s="93" t="s">
        <v>12</v>
      </c>
      <c r="D91" s="94"/>
      <c r="E91" s="95"/>
      <c r="F91" s="84" t="s">
        <v>37</v>
      </c>
      <c r="G91" s="86" t="s">
        <v>1</v>
      </c>
      <c r="H91" s="86" t="s">
        <v>0</v>
      </c>
    </row>
    <row r="92" spans="1:8" x14ac:dyDescent="0.25">
      <c r="A92" s="92"/>
      <c r="B92" s="85"/>
      <c r="C92" s="1" t="s">
        <v>13</v>
      </c>
      <c r="D92" s="1" t="s">
        <v>14</v>
      </c>
      <c r="E92" s="1" t="s">
        <v>15</v>
      </c>
      <c r="F92" s="85"/>
      <c r="G92" s="87"/>
      <c r="H92" s="87"/>
    </row>
    <row r="93" spans="1:8" s="56" customFormat="1" x14ac:dyDescent="0.25">
      <c r="A93" s="55">
        <v>1</v>
      </c>
      <c r="B93" s="1">
        <v>2</v>
      </c>
      <c r="C93" s="1">
        <v>3</v>
      </c>
      <c r="D93" s="1">
        <v>4</v>
      </c>
      <c r="E93" s="1">
        <v>5</v>
      </c>
      <c r="F93" s="1">
        <v>6</v>
      </c>
      <c r="G93" s="2">
        <v>7</v>
      </c>
      <c r="H93" s="2">
        <v>8</v>
      </c>
    </row>
    <row r="94" spans="1:8" ht="20.25" x14ac:dyDescent="0.25">
      <c r="A94" s="88" t="s">
        <v>45</v>
      </c>
      <c r="B94" s="89"/>
      <c r="C94" s="89"/>
      <c r="D94" s="89"/>
      <c r="E94" s="89"/>
      <c r="F94" s="89"/>
      <c r="G94" s="89"/>
      <c r="H94" s="90"/>
    </row>
    <row r="95" spans="1:8" x14ac:dyDescent="0.25">
      <c r="A95" s="50" t="s">
        <v>43</v>
      </c>
      <c r="B95" s="12"/>
      <c r="C95" s="12"/>
      <c r="D95" s="12"/>
      <c r="E95" s="12"/>
      <c r="F95" s="12"/>
      <c r="G95" s="11"/>
      <c r="H95" s="11"/>
    </row>
    <row r="96" spans="1:8" s="36" customFormat="1" x14ac:dyDescent="0.25">
      <c r="A96" s="66" t="s">
        <v>69</v>
      </c>
      <c r="B96" s="10">
        <v>200</v>
      </c>
      <c r="C96" s="16">
        <v>5.3</v>
      </c>
      <c r="D96" s="16">
        <v>6.5</v>
      </c>
      <c r="E96" s="16">
        <v>25.3</v>
      </c>
      <c r="F96" s="21">
        <v>150.30000000000001</v>
      </c>
      <c r="G96" s="14">
        <v>91</v>
      </c>
      <c r="H96" s="14">
        <v>2004</v>
      </c>
    </row>
    <row r="97" spans="1:8" s="36" customFormat="1" ht="30" x14ac:dyDescent="0.25">
      <c r="A97" s="98" t="s">
        <v>101</v>
      </c>
      <c r="B97" s="5">
        <v>200</v>
      </c>
      <c r="C97" s="16">
        <v>3</v>
      </c>
      <c r="D97" s="17">
        <v>3</v>
      </c>
      <c r="E97" s="17">
        <v>5</v>
      </c>
      <c r="F97" s="18">
        <v>249</v>
      </c>
      <c r="G97" s="11"/>
      <c r="H97" s="11"/>
    </row>
    <row r="98" spans="1:8" s="37" customFormat="1" ht="15" customHeight="1" x14ac:dyDescent="0.2">
      <c r="A98" s="51" t="s">
        <v>70</v>
      </c>
      <c r="B98" s="5">
        <v>200</v>
      </c>
      <c r="C98" s="16">
        <v>1.5</v>
      </c>
      <c r="D98" s="16">
        <v>1.3</v>
      </c>
      <c r="E98" s="16">
        <v>17.399999999999999</v>
      </c>
      <c r="F98" s="18">
        <v>87</v>
      </c>
      <c r="G98" s="14">
        <v>507</v>
      </c>
      <c r="H98" s="14">
        <v>2004</v>
      </c>
    </row>
    <row r="99" spans="1:8" x14ac:dyDescent="0.25">
      <c r="A99" s="51" t="s">
        <v>57</v>
      </c>
      <c r="B99" s="83" t="s">
        <v>58</v>
      </c>
      <c r="C99" s="19">
        <v>5.0599999999999996</v>
      </c>
      <c r="D99" s="20">
        <v>7</v>
      </c>
      <c r="E99" s="20">
        <v>14.62</v>
      </c>
      <c r="F99" s="18">
        <v>145</v>
      </c>
      <c r="G99" s="11">
        <v>3</v>
      </c>
      <c r="H99" s="11">
        <v>2004</v>
      </c>
    </row>
    <row r="100" spans="1:8" x14ac:dyDescent="0.25">
      <c r="A100" s="51" t="s">
        <v>82</v>
      </c>
      <c r="B100" s="3">
        <v>200</v>
      </c>
      <c r="C100" s="16">
        <v>3</v>
      </c>
      <c r="D100" s="17">
        <v>1</v>
      </c>
      <c r="E100" s="17">
        <v>42</v>
      </c>
      <c r="F100" s="18">
        <v>192</v>
      </c>
      <c r="G100" s="11"/>
      <c r="H100" s="11"/>
    </row>
    <row r="101" spans="1:8" s="27" customFormat="1" x14ac:dyDescent="0.25">
      <c r="A101" s="52" t="s">
        <v>11</v>
      </c>
      <c r="B101" s="26">
        <f>SUM(B96:B100)+30+5+14</f>
        <v>849</v>
      </c>
      <c r="C101" s="26">
        <f>SUM(C96:C100)</f>
        <v>17.86</v>
      </c>
      <c r="D101" s="26">
        <f>SUM(D96:D100)</f>
        <v>18.8</v>
      </c>
      <c r="E101" s="26">
        <f>SUM(E96:E100)</f>
        <v>104.32</v>
      </c>
      <c r="F101" s="26">
        <f>SUM(F96:F100)</f>
        <v>823.3</v>
      </c>
      <c r="G101" s="11"/>
      <c r="H101" s="11"/>
    </row>
    <row r="102" spans="1:8" x14ac:dyDescent="0.25">
      <c r="A102" s="53" t="s">
        <v>47</v>
      </c>
      <c r="B102" s="6"/>
      <c r="C102" s="6"/>
      <c r="D102" s="6"/>
      <c r="E102" s="6"/>
      <c r="F102" s="6"/>
      <c r="G102" s="11"/>
      <c r="H102" s="11"/>
    </row>
    <row r="103" spans="1:8" s="37" customFormat="1" ht="12.75" x14ac:dyDescent="0.2">
      <c r="A103" s="82" t="s">
        <v>71</v>
      </c>
      <c r="B103" s="38" t="s">
        <v>90</v>
      </c>
      <c r="C103" s="23">
        <v>2.1</v>
      </c>
      <c r="D103" s="23">
        <v>4.2</v>
      </c>
      <c r="E103" s="23">
        <v>16.93</v>
      </c>
      <c r="F103" s="81">
        <v>137</v>
      </c>
      <c r="G103" s="43">
        <v>139</v>
      </c>
      <c r="H103" s="43">
        <v>2004</v>
      </c>
    </row>
    <row r="104" spans="1:8" s="35" customFormat="1" ht="12.75" x14ac:dyDescent="0.2">
      <c r="A104" s="51" t="s">
        <v>18</v>
      </c>
      <c r="B104" s="15">
        <v>180</v>
      </c>
      <c r="C104" s="15">
        <v>3.6</v>
      </c>
      <c r="D104" s="15">
        <v>5.4</v>
      </c>
      <c r="E104" s="15">
        <v>15</v>
      </c>
      <c r="F104" s="21">
        <v>145</v>
      </c>
      <c r="G104" s="14">
        <v>200</v>
      </c>
      <c r="H104" s="14">
        <v>2004</v>
      </c>
    </row>
    <row r="105" spans="1:8" s="37" customFormat="1" ht="12.75" x14ac:dyDescent="0.2">
      <c r="A105" s="51" t="s">
        <v>72</v>
      </c>
      <c r="B105" s="15">
        <v>70</v>
      </c>
      <c r="C105" s="22">
        <v>8.98</v>
      </c>
      <c r="D105" s="22">
        <v>7.5</v>
      </c>
      <c r="E105" s="22">
        <v>7.31</v>
      </c>
      <c r="F105" s="21">
        <v>150.5</v>
      </c>
      <c r="G105" s="4">
        <v>174</v>
      </c>
      <c r="H105" s="4">
        <v>2004</v>
      </c>
    </row>
    <row r="106" spans="1:8" s="35" customFormat="1" ht="12.75" x14ac:dyDescent="0.2">
      <c r="A106" s="13" t="s">
        <v>8</v>
      </c>
      <c r="B106" s="15">
        <v>200</v>
      </c>
      <c r="C106" s="16">
        <v>1</v>
      </c>
      <c r="D106" s="16">
        <v>0.2</v>
      </c>
      <c r="E106" s="16">
        <v>20.2</v>
      </c>
      <c r="F106" s="10">
        <v>92</v>
      </c>
      <c r="G106" s="14">
        <v>537</v>
      </c>
      <c r="H106" s="14">
        <v>2004</v>
      </c>
    </row>
    <row r="107" spans="1:8" x14ac:dyDescent="0.25">
      <c r="A107" s="51" t="s">
        <v>56</v>
      </c>
      <c r="B107" s="15">
        <v>45</v>
      </c>
      <c r="C107" s="19">
        <v>3</v>
      </c>
      <c r="D107" s="19">
        <v>0.5</v>
      </c>
      <c r="E107" s="19">
        <v>18.5</v>
      </c>
      <c r="F107" s="21">
        <v>90.4</v>
      </c>
      <c r="G107" s="11"/>
      <c r="H107" s="11"/>
    </row>
    <row r="108" spans="1:8" s="27" customFormat="1" x14ac:dyDescent="0.25">
      <c r="A108" s="52" t="s">
        <v>11</v>
      </c>
      <c r="B108" s="29">
        <f>SUM(B103:B107)+250+11</f>
        <v>756</v>
      </c>
      <c r="C108" s="29">
        <f>SUM(C103:C107)</f>
        <v>18.68</v>
      </c>
      <c r="D108" s="29">
        <f>SUM(D103:D107)</f>
        <v>17.8</v>
      </c>
      <c r="E108" s="29">
        <f>SUM(E103:E107)</f>
        <v>77.94</v>
      </c>
      <c r="F108" s="30">
        <f>SUM(F103:F107)</f>
        <v>614.9</v>
      </c>
      <c r="G108" s="11"/>
      <c r="H108" s="11"/>
    </row>
    <row r="109" spans="1:8" x14ac:dyDescent="0.25">
      <c r="A109" s="57" t="s">
        <v>27</v>
      </c>
      <c r="B109" s="32">
        <f>B108+B101</f>
        <v>1605</v>
      </c>
      <c r="C109" s="32">
        <f t="shared" ref="C109:F109" si="6">C108+C101</f>
        <v>36.54</v>
      </c>
      <c r="D109" s="32">
        <f t="shared" si="6"/>
        <v>36.6</v>
      </c>
      <c r="E109" s="32">
        <f t="shared" si="6"/>
        <v>182.26</v>
      </c>
      <c r="F109" s="32">
        <f t="shared" si="6"/>
        <v>1438.1999999999998</v>
      </c>
      <c r="G109" s="31"/>
      <c r="H109" s="31"/>
    </row>
    <row r="110" spans="1:8" x14ac:dyDescent="0.25">
      <c r="A110" s="61"/>
      <c r="B110" s="58"/>
      <c r="C110" s="32"/>
      <c r="D110" s="32"/>
      <c r="E110" s="32"/>
      <c r="F110" s="60"/>
      <c r="G110" s="58"/>
      <c r="H110" s="58"/>
    </row>
    <row r="111" spans="1:8" ht="25.5" customHeight="1" x14ac:dyDescent="0.25">
      <c r="A111" s="91" t="s">
        <v>2</v>
      </c>
      <c r="B111" s="84" t="s">
        <v>3</v>
      </c>
      <c r="C111" s="93" t="s">
        <v>12</v>
      </c>
      <c r="D111" s="94"/>
      <c r="E111" s="95"/>
      <c r="F111" s="84" t="s">
        <v>37</v>
      </c>
      <c r="G111" s="86" t="s">
        <v>1</v>
      </c>
      <c r="H111" s="86" t="s">
        <v>0</v>
      </c>
    </row>
    <row r="112" spans="1:8" x14ac:dyDescent="0.25">
      <c r="A112" s="92"/>
      <c r="B112" s="85"/>
      <c r="C112" s="1" t="s">
        <v>13</v>
      </c>
      <c r="D112" s="1" t="s">
        <v>14</v>
      </c>
      <c r="E112" s="1" t="s">
        <v>15</v>
      </c>
      <c r="F112" s="85"/>
      <c r="G112" s="87"/>
      <c r="H112" s="87"/>
    </row>
    <row r="113" spans="1:8" s="56" customFormat="1" x14ac:dyDescent="0.25">
      <c r="A113" s="55">
        <v>1</v>
      </c>
      <c r="B113" s="1">
        <v>2</v>
      </c>
      <c r="C113" s="1">
        <v>3</v>
      </c>
      <c r="D113" s="1">
        <v>4</v>
      </c>
      <c r="E113" s="1">
        <v>5</v>
      </c>
      <c r="F113" s="1">
        <v>6</v>
      </c>
      <c r="G113" s="2">
        <v>7</v>
      </c>
      <c r="H113" s="2">
        <v>8</v>
      </c>
    </row>
    <row r="114" spans="1:8" ht="20.25" x14ac:dyDescent="0.25">
      <c r="A114" s="88" t="s">
        <v>48</v>
      </c>
      <c r="B114" s="89"/>
      <c r="C114" s="89"/>
      <c r="D114" s="89"/>
      <c r="E114" s="89"/>
      <c r="F114" s="89"/>
      <c r="G114" s="89"/>
      <c r="H114" s="90"/>
    </row>
    <row r="115" spans="1:8" x14ac:dyDescent="0.25">
      <c r="A115" s="50" t="s">
        <v>43</v>
      </c>
      <c r="B115" s="12"/>
      <c r="C115" s="12"/>
      <c r="D115" s="12"/>
      <c r="E115" s="12"/>
      <c r="F115" s="12"/>
      <c r="G115" s="11"/>
      <c r="H115" s="11"/>
    </row>
    <row r="116" spans="1:8" s="36" customFormat="1" x14ac:dyDescent="0.25">
      <c r="A116" s="65" t="s">
        <v>74</v>
      </c>
      <c r="B116" s="40" t="s">
        <v>88</v>
      </c>
      <c r="C116" s="40">
        <v>24.88</v>
      </c>
      <c r="D116" s="23">
        <v>22</v>
      </c>
      <c r="E116" s="23">
        <v>40</v>
      </c>
      <c r="F116" s="18">
        <v>522.1</v>
      </c>
      <c r="G116" s="41">
        <v>319</v>
      </c>
      <c r="H116" s="42">
        <v>2004</v>
      </c>
    </row>
    <row r="117" spans="1:8" s="37" customFormat="1" ht="12.75" x14ac:dyDescent="0.2">
      <c r="A117" s="51" t="s">
        <v>70</v>
      </c>
      <c r="B117" s="5">
        <v>200</v>
      </c>
      <c r="C117" s="16">
        <v>1.5</v>
      </c>
      <c r="D117" s="16">
        <v>1.3</v>
      </c>
      <c r="E117" s="16">
        <v>17.399999999999999</v>
      </c>
      <c r="F117" s="18">
        <v>87</v>
      </c>
      <c r="G117" s="14">
        <v>507</v>
      </c>
      <c r="H117" s="14">
        <v>2004</v>
      </c>
    </row>
    <row r="118" spans="1:8" x14ac:dyDescent="0.25">
      <c r="A118" s="51" t="s">
        <v>57</v>
      </c>
      <c r="B118" s="83" t="s">
        <v>58</v>
      </c>
      <c r="C118" s="19">
        <v>5.0599999999999996</v>
      </c>
      <c r="D118" s="20">
        <v>7</v>
      </c>
      <c r="E118" s="20">
        <v>14.62</v>
      </c>
      <c r="F118" s="18">
        <v>145</v>
      </c>
      <c r="G118" s="11">
        <v>3</v>
      </c>
      <c r="H118" s="11">
        <v>2004</v>
      </c>
    </row>
    <row r="119" spans="1:8" x14ac:dyDescent="0.25">
      <c r="A119" s="51" t="s">
        <v>82</v>
      </c>
      <c r="B119" s="83" t="s">
        <v>19</v>
      </c>
      <c r="C119" s="19">
        <v>2.2000000000000002</v>
      </c>
      <c r="D119" s="20">
        <v>0.8</v>
      </c>
      <c r="E119" s="20">
        <v>21.2</v>
      </c>
      <c r="F119" s="18">
        <v>104</v>
      </c>
      <c r="G119" s="11"/>
      <c r="H119" s="11"/>
    </row>
    <row r="120" spans="1:8" ht="30" x14ac:dyDescent="0.25">
      <c r="A120" s="98" t="s">
        <v>101</v>
      </c>
      <c r="B120" s="5">
        <v>200</v>
      </c>
      <c r="C120" s="16">
        <v>3</v>
      </c>
      <c r="D120" s="17">
        <v>3</v>
      </c>
      <c r="E120" s="17">
        <v>5</v>
      </c>
      <c r="F120" s="18">
        <v>249</v>
      </c>
      <c r="G120" s="11"/>
      <c r="H120" s="11"/>
    </row>
    <row r="121" spans="1:8" s="27" customFormat="1" x14ac:dyDescent="0.25">
      <c r="A121" s="52" t="s">
        <v>11</v>
      </c>
      <c r="B121" s="26">
        <f>SUM(B116:B120)+150+20+30+5+14</f>
        <v>619</v>
      </c>
      <c r="C121" s="26">
        <f t="shared" ref="C121:F121" si="7">SUM(C116:C120)</f>
        <v>36.64</v>
      </c>
      <c r="D121" s="26">
        <f t="shared" si="7"/>
        <v>34.1</v>
      </c>
      <c r="E121" s="26">
        <f t="shared" si="7"/>
        <v>98.22</v>
      </c>
      <c r="F121" s="26">
        <f t="shared" si="7"/>
        <v>1107.0999999999999</v>
      </c>
      <c r="G121" s="11"/>
      <c r="H121" s="11"/>
    </row>
    <row r="122" spans="1:8" x14ac:dyDescent="0.25">
      <c r="A122" s="53" t="s">
        <v>47</v>
      </c>
      <c r="B122" s="6"/>
      <c r="C122" s="6"/>
      <c r="D122" s="6"/>
      <c r="E122" s="6"/>
      <c r="F122" s="6"/>
      <c r="G122" s="11"/>
      <c r="H122" s="11"/>
    </row>
    <row r="123" spans="1:8" s="37" customFormat="1" ht="12.75" x14ac:dyDescent="0.2">
      <c r="A123" s="54" t="s">
        <v>75</v>
      </c>
      <c r="B123" s="40" t="s">
        <v>90</v>
      </c>
      <c r="C123" s="23">
        <v>2.57</v>
      </c>
      <c r="D123" s="23">
        <v>3</v>
      </c>
      <c r="E123" s="23">
        <v>10.9</v>
      </c>
      <c r="F123" s="21">
        <v>103.2</v>
      </c>
      <c r="G123" s="43">
        <v>136</v>
      </c>
      <c r="H123" s="44">
        <v>2004</v>
      </c>
    </row>
    <row r="124" spans="1:8" s="35" customFormat="1" ht="12.75" x14ac:dyDescent="0.2">
      <c r="A124" s="51" t="s">
        <v>5</v>
      </c>
      <c r="B124" s="15">
        <v>50</v>
      </c>
      <c r="C124" s="16">
        <v>5.0999999999999996</v>
      </c>
      <c r="D124" s="17">
        <v>4.5999999999999996</v>
      </c>
      <c r="E124" s="17">
        <v>0.3</v>
      </c>
      <c r="F124" s="21">
        <v>63</v>
      </c>
      <c r="G124" s="11">
        <v>209</v>
      </c>
      <c r="H124" s="11">
        <v>2004</v>
      </c>
    </row>
    <row r="125" spans="1:8" s="35" customFormat="1" ht="12.75" x14ac:dyDescent="0.2">
      <c r="A125" s="51" t="s">
        <v>76</v>
      </c>
      <c r="B125" s="15">
        <v>150</v>
      </c>
      <c r="C125" s="16">
        <v>5.52</v>
      </c>
      <c r="D125" s="17">
        <v>4.5199999999999996</v>
      </c>
      <c r="E125" s="17">
        <v>31.73</v>
      </c>
      <c r="F125" s="21">
        <v>202.14</v>
      </c>
      <c r="G125" s="11">
        <v>297</v>
      </c>
      <c r="H125" s="11">
        <v>2004</v>
      </c>
    </row>
    <row r="126" spans="1:8" s="47" customFormat="1" ht="12.75" x14ac:dyDescent="0.2">
      <c r="A126" s="51" t="s">
        <v>94</v>
      </c>
      <c r="B126" s="5">
        <v>80</v>
      </c>
      <c r="C126" s="5">
        <v>6</v>
      </c>
      <c r="D126" s="46">
        <v>3.6</v>
      </c>
      <c r="E126" s="46">
        <v>2.4700000000000002</v>
      </c>
      <c r="F126" s="21">
        <v>164.8</v>
      </c>
      <c r="G126" s="11">
        <v>152</v>
      </c>
      <c r="H126" s="11">
        <v>2004</v>
      </c>
    </row>
    <row r="127" spans="1:8" s="37" customFormat="1" ht="12.75" x14ac:dyDescent="0.2">
      <c r="A127" s="54" t="s">
        <v>93</v>
      </c>
      <c r="B127" s="9">
        <v>200</v>
      </c>
      <c r="C127" s="23">
        <v>0.65</v>
      </c>
      <c r="D127" s="24">
        <v>0</v>
      </c>
      <c r="E127" s="24">
        <v>29.3</v>
      </c>
      <c r="F127" s="21">
        <v>102</v>
      </c>
      <c r="G127" s="8">
        <v>62</v>
      </c>
      <c r="H127" s="7">
        <v>2004</v>
      </c>
    </row>
    <row r="128" spans="1:8" s="37" customFormat="1" ht="12.75" x14ac:dyDescent="0.2">
      <c r="A128" s="51" t="s">
        <v>95</v>
      </c>
      <c r="B128" s="5">
        <v>60</v>
      </c>
      <c r="C128" s="5">
        <v>0.6</v>
      </c>
      <c r="D128" s="46">
        <v>0.1</v>
      </c>
      <c r="E128" s="46">
        <v>1.9</v>
      </c>
      <c r="F128" s="21">
        <v>12</v>
      </c>
      <c r="G128" s="11">
        <v>112</v>
      </c>
      <c r="H128" s="11">
        <v>2004</v>
      </c>
    </row>
    <row r="129" spans="1:8" x14ac:dyDescent="0.25">
      <c r="A129" s="51" t="s">
        <v>56</v>
      </c>
      <c r="B129" s="15">
        <v>45</v>
      </c>
      <c r="C129" s="19">
        <v>3</v>
      </c>
      <c r="D129" s="19">
        <v>0.5</v>
      </c>
      <c r="E129" s="19">
        <v>18.5</v>
      </c>
      <c r="F129" s="21">
        <v>90.4</v>
      </c>
      <c r="G129" s="11"/>
      <c r="H129" s="11"/>
    </row>
    <row r="130" spans="1:8" s="27" customFormat="1" x14ac:dyDescent="0.25">
      <c r="A130" s="52" t="s">
        <v>11</v>
      </c>
      <c r="B130" s="29">
        <f>SUM(B123:B129)+250+11</f>
        <v>846</v>
      </c>
      <c r="C130" s="29">
        <f>SUM(C123:C129)</f>
        <v>23.439999999999998</v>
      </c>
      <c r="D130" s="29">
        <f>SUM(D123:D129)</f>
        <v>16.32</v>
      </c>
      <c r="E130" s="29">
        <f>SUM(E123:E129)</f>
        <v>95.100000000000009</v>
      </c>
      <c r="F130" s="30">
        <f>SUM(F123:F129)</f>
        <v>737.54</v>
      </c>
      <c r="G130" s="11"/>
      <c r="H130" s="11"/>
    </row>
    <row r="131" spans="1:8" x14ac:dyDescent="0.25">
      <c r="A131" s="57" t="s">
        <v>25</v>
      </c>
      <c r="B131" s="32">
        <f xml:space="preserve"> B130+B121</f>
        <v>1465</v>
      </c>
      <c r="C131" s="32">
        <f t="shared" ref="C131:F131" si="8" xml:space="preserve"> C130+C121</f>
        <v>60.08</v>
      </c>
      <c r="D131" s="32">
        <f t="shared" si="8"/>
        <v>50.42</v>
      </c>
      <c r="E131" s="32">
        <f t="shared" si="8"/>
        <v>193.32</v>
      </c>
      <c r="F131" s="32">
        <f t="shared" si="8"/>
        <v>1844.6399999999999</v>
      </c>
      <c r="G131" s="31"/>
      <c r="H131" s="31"/>
    </row>
    <row r="132" spans="1:8" x14ac:dyDescent="0.25">
      <c r="A132" s="61"/>
      <c r="B132" s="58"/>
      <c r="C132" s="32"/>
      <c r="D132" s="32"/>
      <c r="E132" s="32"/>
      <c r="F132" s="60"/>
      <c r="G132" s="58"/>
      <c r="H132" s="58"/>
    </row>
    <row r="133" spans="1:8" ht="25.5" customHeight="1" x14ac:dyDescent="0.25">
      <c r="A133" s="91" t="s">
        <v>2</v>
      </c>
      <c r="B133" s="84" t="s">
        <v>3</v>
      </c>
      <c r="C133" s="93" t="s">
        <v>12</v>
      </c>
      <c r="D133" s="94"/>
      <c r="E133" s="95"/>
      <c r="F133" s="84" t="s">
        <v>37</v>
      </c>
      <c r="G133" s="86" t="s">
        <v>1</v>
      </c>
      <c r="H133" s="86" t="s">
        <v>0</v>
      </c>
    </row>
    <row r="134" spans="1:8" x14ac:dyDescent="0.25">
      <c r="A134" s="92"/>
      <c r="B134" s="85"/>
      <c r="C134" s="1" t="s">
        <v>13</v>
      </c>
      <c r="D134" s="1" t="s">
        <v>14</v>
      </c>
      <c r="E134" s="1" t="s">
        <v>15</v>
      </c>
      <c r="F134" s="85"/>
      <c r="G134" s="87"/>
      <c r="H134" s="87"/>
    </row>
    <row r="135" spans="1:8" s="56" customFormat="1" x14ac:dyDescent="0.25">
      <c r="A135" s="55">
        <v>1</v>
      </c>
      <c r="B135" s="1">
        <v>2</v>
      </c>
      <c r="C135" s="1">
        <v>3</v>
      </c>
      <c r="D135" s="1">
        <v>4</v>
      </c>
      <c r="E135" s="1">
        <v>5</v>
      </c>
      <c r="F135" s="1">
        <v>6</v>
      </c>
      <c r="G135" s="2">
        <v>7</v>
      </c>
      <c r="H135" s="2">
        <v>8</v>
      </c>
    </row>
    <row r="136" spans="1:8" ht="20.25" x14ac:dyDescent="0.25">
      <c r="A136" s="88" t="s">
        <v>49</v>
      </c>
      <c r="B136" s="89"/>
      <c r="C136" s="89"/>
      <c r="D136" s="89"/>
      <c r="E136" s="89"/>
      <c r="F136" s="89"/>
      <c r="G136" s="89"/>
      <c r="H136" s="90"/>
    </row>
    <row r="137" spans="1:8" x14ac:dyDescent="0.25">
      <c r="A137" s="50" t="s">
        <v>50</v>
      </c>
      <c r="B137" s="12"/>
      <c r="C137" s="12"/>
      <c r="D137" s="12"/>
      <c r="E137" s="12"/>
      <c r="F137" s="12"/>
      <c r="G137" s="11"/>
      <c r="H137" s="11"/>
    </row>
    <row r="138" spans="1:8" x14ac:dyDescent="0.25">
      <c r="A138" s="51" t="s">
        <v>77</v>
      </c>
      <c r="B138" s="5">
        <v>200</v>
      </c>
      <c r="C138" s="16">
        <v>6.21</v>
      </c>
      <c r="D138" s="17">
        <v>7.23</v>
      </c>
      <c r="E138" s="17">
        <v>27.71</v>
      </c>
      <c r="F138" s="18">
        <v>201</v>
      </c>
      <c r="G138" s="14">
        <v>253</v>
      </c>
      <c r="H138" s="14">
        <v>2004</v>
      </c>
    </row>
    <row r="139" spans="1:8" ht="30" x14ac:dyDescent="0.25">
      <c r="A139" s="98" t="s">
        <v>101</v>
      </c>
      <c r="B139" s="5">
        <v>200</v>
      </c>
      <c r="C139" s="16">
        <v>3</v>
      </c>
      <c r="D139" s="17">
        <v>3</v>
      </c>
      <c r="E139" s="17">
        <v>5</v>
      </c>
      <c r="F139" s="18">
        <v>249</v>
      </c>
      <c r="G139" s="14"/>
      <c r="H139" s="14"/>
    </row>
    <row r="140" spans="1:8" s="35" customFormat="1" ht="15" customHeight="1" x14ac:dyDescent="0.2">
      <c r="A140" s="51" t="s">
        <v>17</v>
      </c>
      <c r="B140" s="10">
        <v>200</v>
      </c>
      <c r="C140" s="19">
        <v>1.3</v>
      </c>
      <c r="D140" s="20">
        <v>1.3</v>
      </c>
      <c r="E140" s="20">
        <v>14</v>
      </c>
      <c r="F140" s="18">
        <v>92</v>
      </c>
      <c r="G140" s="11">
        <v>14</v>
      </c>
      <c r="H140" s="11">
        <v>2004</v>
      </c>
    </row>
    <row r="141" spans="1:8" x14ac:dyDescent="0.25">
      <c r="A141" s="51" t="s">
        <v>57</v>
      </c>
      <c r="B141" s="83" t="s">
        <v>58</v>
      </c>
      <c r="C141" s="19">
        <v>5.0599999999999996</v>
      </c>
      <c r="D141" s="20">
        <v>7</v>
      </c>
      <c r="E141" s="20">
        <v>14.62</v>
      </c>
      <c r="F141" s="18">
        <v>145</v>
      </c>
      <c r="G141" s="11">
        <v>3</v>
      </c>
      <c r="H141" s="11">
        <v>2004</v>
      </c>
    </row>
    <row r="142" spans="1:8" x14ac:dyDescent="0.25">
      <c r="A142" s="51" t="s">
        <v>102</v>
      </c>
      <c r="B142" s="3">
        <v>200</v>
      </c>
      <c r="C142" s="16">
        <v>1.6</v>
      </c>
      <c r="D142" s="17">
        <v>0.6</v>
      </c>
      <c r="E142" s="17">
        <v>19.2</v>
      </c>
      <c r="F142" s="18">
        <v>44</v>
      </c>
      <c r="G142" s="11"/>
      <c r="H142" s="11"/>
    </row>
    <row r="143" spans="1:8" s="27" customFormat="1" x14ac:dyDescent="0.25">
      <c r="A143" s="52" t="s">
        <v>11</v>
      </c>
      <c r="B143" s="26">
        <f>SUM(B138:B142)+30+5</f>
        <v>835</v>
      </c>
      <c r="C143" s="26">
        <f>SUM(C138:C142)</f>
        <v>17.170000000000002</v>
      </c>
      <c r="D143" s="26">
        <f>SUM(D138:D142)</f>
        <v>19.130000000000003</v>
      </c>
      <c r="E143" s="26">
        <f>SUM(E138:E142)</f>
        <v>80.53</v>
      </c>
      <c r="F143" s="26">
        <f>SUM(F138:F142)</f>
        <v>731</v>
      </c>
      <c r="G143" s="11"/>
      <c r="H143" s="11"/>
    </row>
    <row r="144" spans="1:8" x14ac:dyDescent="0.25">
      <c r="A144" s="53" t="s">
        <v>39</v>
      </c>
      <c r="B144" s="6"/>
      <c r="C144" s="6"/>
      <c r="D144" s="6"/>
      <c r="E144" s="6"/>
      <c r="F144" s="6"/>
      <c r="G144" s="11"/>
      <c r="H144" s="11"/>
    </row>
    <row r="145" spans="1:8" s="37" customFormat="1" ht="12.75" x14ac:dyDescent="0.2">
      <c r="A145" s="82" t="s">
        <v>78</v>
      </c>
      <c r="B145" s="38">
        <v>250</v>
      </c>
      <c r="C145" s="23">
        <v>6.2</v>
      </c>
      <c r="D145" s="23">
        <v>5.71</v>
      </c>
      <c r="E145" s="23">
        <v>10.7</v>
      </c>
      <c r="F145" s="81">
        <v>166</v>
      </c>
      <c r="G145" s="43">
        <v>154</v>
      </c>
      <c r="H145" s="43">
        <v>2004</v>
      </c>
    </row>
    <row r="146" spans="1:8" s="37" customFormat="1" ht="12.75" x14ac:dyDescent="0.2">
      <c r="A146" s="82" t="s">
        <v>89</v>
      </c>
      <c r="B146" s="38">
        <v>16</v>
      </c>
      <c r="C146" s="23">
        <v>3.49</v>
      </c>
      <c r="D146" s="23">
        <v>2.0499999999999998</v>
      </c>
      <c r="E146" s="23">
        <v>2.1</v>
      </c>
      <c r="F146" s="81">
        <v>44</v>
      </c>
      <c r="G146" s="43">
        <v>105</v>
      </c>
      <c r="H146" s="43">
        <v>2004</v>
      </c>
    </row>
    <row r="147" spans="1:8" s="37" customFormat="1" ht="12.75" x14ac:dyDescent="0.2">
      <c r="A147" s="54" t="s">
        <v>79</v>
      </c>
      <c r="B147" s="9">
        <v>250</v>
      </c>
      <c r="C147" s="39">
        <v>23.6</v>
      </c>
      <c r="D147" s="25">
        <v>25.2</v>
      </c>
      <c r="E147" s="25">
        <v>13.2</v>
      </c>
      <c r="F147" s="21">
        <v>380</v>
      </c>
      <c r="G147" s="8">
        <v>377</v>
      </c>
      <c r="H147" s="7">
        <v>2004</v>
      </c>
    </row>
    <row r="148" spans="1:8" s="37" customFormat="1" ht="15" customHeight="1" x14ac:dyDescent="0.2">
      <c r="A148" s="51" t="s">
        <v>73</v>
      </c>
      <c r="B148" s="15">
        <v>200</v>
      </c>
      <c r="C148" s="16">
        <v>0.65</v>
      </c>
      <c r="D148" s="16">
        <v>0</v>
      </c>
      <c r="E148" s="16">
        <v>29.3</v>
      </c>
      <c r="F148" s="21">
        <v>102</v>
      </c>
      <c r="G148" s="14">
        <v>62</v>
      </c>
      <c r="H148" s="14">
        <v>2004</v>
      </c>
    </row>
    <row r="149" spans="1:8" x14ac:dyDescent="0.25">
      <c r="A149" s="51" t="s">
        <v>56</v>
      </c>
      <c r="B149" s="15">
        <v>45</v>
      </c>
      <c r="C149" s="19">
        <v>3</v>
      </c>
      <c r="D149" s="19">
        <v>0.5</v>
      </c>
      <c r="E149" s="19">
        <v>18.5</v>
      </c>
      <c r="F149" s="21">
        <v>90.4</v>
      </c>
      <c r="G149" s="11"/>
      <c r="H149" s="11"/>
    </row>
    <row r="150" spans="1:8" s="27" customFormat="1" x14ac:dyDescent="0.25">
      <c r="A150" s="52" t="s">
        <v>11</v>
      </c>
      <c r="B150" s="29">
        <f>SUM(B145:B149)</f>
        <v>761</v>
      </c>
      <c r="C150" s="29">
        <f>SUM(C145:C149)</f>
        <v>36.940000000000005</v>
      </c>
      <c r="D150" s="29">
        <f>SUM(D145:D149)</f>
        <v>33.46</v>
      </c>
      <c r="E150" s="29">
        <f>SUM(E145:E149)</f>
        <v>73.8</v>
      </c>
      <c r="F150" s="30">
        <f>SUM(F145:F149)</f>
        <v>782.4</v>
      </c>
      <c r="G150" s="11"/>
      <c r="H150" s="11"/>
    </row>
    <row r="151" spans="1:8" x14ac:dyDescent="0.25">
      <c r="A151" s="57" t="s">
        <v>28</v>
      </c>
      <c r="B151" s="32">
        <f xml:space="preserve"> B150+B143</f>
        <v>1596</v>
      </c>
      <c r="C151" s="32">
        <f t="shared" ref="C151:F151" si="9" xml:space="preserve"> C150+C143</f>
        <v>54.110000000000007</v>
      </c>
      <c r="D151" s="32">
        <f t="shared" si="9"/>
        <v>52.59</v>
      </c>
      <c r="E151" s="32">
        <f t="shared" si="9"/>
        <v>154.32999999999998</v>
      </c>
      <c r="F151" s="32">
        <f t="shared" si="9"/>
        <v>1513.4</v>
      </c>
      <c r="G151" s="32"/>
      <c r="H151" s="31"/>
    </row>
    <row r="152" spans="1:8" x14ac:dyDescent="0.25">
      <c r="A152" s="61"/>
      <c r="B152" s="58"/>
      <c r="C152" s="32"/>
      <c r="D152" s="32"/>
      <c r="E152" s="32"/>
      <c r="F152" s="60"/>
      <c r="G152" s="58"/>
      <c r="H152" s="58"/>
    </row>
    <row r="153" spans="1:8" ht="25.5" customHeight="1" x14ac:dyDescent="0.25">
      <c r="A153" s="91" t="s">
        <v>2</v>
      </c>
      <c r="B153" s="84" t="s">
        <v>3</v>
      </c>
      <c r="C153" s="93" t="s">
        <v>12</v>
      </c>
      <c r="D153" s="94"/>
      <c r="E153" s="95"/>
      <c r="F153" s="84" t="s">
        <v>37</v>
      </c>
      <c r="G153" s="86" t="s">
        <v>1</v>
      </c>
      <c r="H153" s="86" t="s">
        <v>0</v>
      </c>
    </row>
    <row r="154" spans="1:8" x14ac:dyDescent="0.25">
      <c r="A154" s="92"/>
      <c r="B154" s="85"/>
      <c r="C154" s="1" t="s">
        <v>13</v>
      </c>
      <c r="D154" s="1" t="s">
        <v>14</v>
      </c>
      <c r="E154" s="1" t="s">
        <v>15</v>
      </c>
      <c r="F154" s="85"/>
      <c r="G154" s="87"/>
      <c r="H154" s="87"/>
    </row>
    <row r="155" spans="1:8" s="56" customFormat="1" x14ac:dyDescent="0.25">
      <c r="A155" s="55">
        <v>1</v>
      </c>
      <c r="B155" s="1">
        <v>2</v>
      </c>
      <c r="C155" s="1">
        <v>3</v>
      </c>
      <c r="D155" s="1">
        <v>4</v>
      </c>
      <c r="E155" s="1">
        <v>5</v>
      </c>
      <c r="F155" s="1">
        <v>6</v>
      </c>
      <c r="G155" s="2">
        <v>7</v>
      </c>
      <c r="H155" s="2">
        <v>8</v>
      </c>
    </row>
    <row r="156" spans="1:8" ht="20.25" x14ac:dyDescent="0.25">
      <c r="A156" s="88" t="s">
        <v>51</v>
      </c>
      <c r="B156" s="89"/>
      <c r="C156" s="89"/>
      <c r="D156" s="89"/>
      <c r="E156" s="89"/>
      <c r="F156" s="89"/>
      <c r="G156" s="89"/>
      <c r="H156" s="90"/>
    </row>
    <row r="157" spans="1:8" ht="15" customHeight="1" x14ac:dyDescent="0.25">
      <c r="A157" s="50" t="s">
        <v>50</v>
      </c>
      <c r="B157" s="12"/>
      <c r="C157" s="12"/>
      <c r="D157" s="12"/>
      <c r="E157" s="12"/>
      <c r="F157" s="12"/>
      <c r="G157" s="11"/>
      <c r="H157" s="11"/>
    </row>
    <row r="158" spans="1:8" s="36" customFormat="1" ht="15" customHeight="1" x14ac:dyDescent="0.25">
      <c r="A158" s="66" t="s">
        <v>16</v>
      </c>
      <c r="B158" s="10">
        <v>110</v>
      </c>
      <c r="C158" s="16">
        <v>9</v>
      </c>
      <c r="D158" s="16">
        <v>12.51</v>
      </c>
      <c r="E158" s="16">
        <v>2.2400000000000002</v>
      </c>
      <c r="F158" s="18">
        <v>156.25</v>
      </c>
      <c r="G158" s="14">
        <v>110</v>
      </c>
      <c r="H158" s="14">
        <v>2004</v>
      </c>
    </row>
    <row r="159" spans="1:8" s="35" customFormat="1" ht="15" customHeight="1" x14ac:dyDescent="0.2">
      <c r="A159" s="51" t="s">
        <v>80</v>
      </c>
      <c r="B159" s="5">
        <v>60</v>
      </c>
      <c r="C159" s="16">
        <v>1.1000000000000001</v>
      </c>
      <c r="D159" s="17">
        <v>1.3</v>
      </c>
      <c r="E159" s="17">
        <v>4.2</v>
      </c>
      <c r="F159" s="18">
        <v>54</v>
      </c>
      <c r="G159" s="11">
        <v>84</v>
      </c>
      <c r="H159" s="11">
        <v>2004</v>
      </c>
    </row>
    <row r="160" spans="1:8" ht="15" customHeight="1" x14ac:dyDescent="0.25">
      <c r="A160" s="51" t="s">
        <v>17</v>
      </c>
      <c r="B160" s="10">
        <v>200</v>
      </c>
      <c r="C160" s="19">
        <v>1.3</v>
      </c>
      <c r="D160" s="20">
        <v>1.3</v>
      </c>
      <c r="E160" s="20">
        <v>14</v>
      </c>
      <c r="F160" s="18">
        <v>92</v>
      </c>
      <c r="G160" s="11">
        <v>253</v>
      </c>
      <c r="H160" s="11">
        <v>2004</v>
      </c>
    </row>
    <row r="161" spans="1:8" ht="15" customHeight="1" x14ac:dyDescent="0.25">
      <c r="A161" s="51" t="s">
        <v>102</v>
      </c>
      <c r="B161" s="10">
        <v>200</v>
      </c>
      <c r="C161" s="19">
        <v>0.52</v>
      </c>
      <c r="D161" s="20">
        <v>0.34</v>
      </c>
      <c r="E161" s="20">
        <v>27.62</v>
      </c>
      <c r="F161" s="18">
        <v>104</v>
      </c>
      <c r="G161" s="11"/>
      <c r="H161" s="11"/>
    </row>
    <row r="162" spans="1:8" ht="29.25" customHeight="1" x14ac:dyDescent="0.25">
      <c r="A162" s="98" t="s">
        <v>101</v>
      </c>
      <c r="B162" s="5">
        <v>200</v>
      </c>
      <c r="C162" s="16">
        <v>3</v>
      </c>
      <c r="D162" s="17">
        <v>3</v>
      </c>
      <c r="E162" s="17">
        <v>5</v>
      </c>
      <c r="F162" s="18">
        <v>249</v>
      </c>
      <c r="G162" s="11"/>
      <c r="H162" s="11"/>
    </row>
    <row r="163" spans="1:8" x14ac:dyDescent="0.25">
      <c r="A163" s="51" t="s">
        <v>57</v>
      </c>
      <c r="B163" s="83" t="s">
        <v>58</v>
      </c>
      <c r="C163" s="19">
        <v>5.0599999999999996</v>
      </c>
      <c r="D163" s="20">
        <v>7</v>
      </c>
      <c r="E163" s="20">
        <v>14.62</v>
      </c>
      <c r="F163" s="18">
        <v>145</v>
      </c>
      <c r="G163" s="11">
        <v>3</v>
      </c>
      <c r="H163" s="11">
        <v>2004</v>
      </c>
    </row>
    <row r="164" spans="1:8" s="27" customFormat="1" ht="15" customHeight="1" x14ac:dyDescent="0.25">
      <c r="A164" s="52" t="s">
        <v>11</v>
      </c>
      <c r="B164" s="26">
        <f>SUM(B158:B163)+30+5+14</f>
        <v>819</v>
      </c>
      <c r="C164" s="26">
        <f>SUM(C158:C163)</f>
        <v>19.98</v>
      </c>
      <c r="D164" s="26">
        <f>SUM(D158:D163)</f>
        <v>25.450000000000003</v>
      </c>
      <c r="E164" s="26">
        <f>SUM(E158:E163)</f>
        <v>67.680000000000007</v>
      </c>
      <c r="F164" s="26">
        <f>SUM(F158:F163)</f>
        <v>800.25</v>
      </c>
      <c r="G164" s="11"/>
      <c r="H164" s="11"/>
    </row>
    <row r="165" spans="1:8" ht="15" customHeight="1" x14ac:dyDescent="0.25">
      <c r="A165" s="53" t="s">
        <v>39</v>
      </c>
      <c r="B165" s="6"/>
      <c r="C165" s="6"/>
      <c r="D165" s="6"/>
      <c r="E165" s="6"/>
      <c r="F165" s="10"/>
      <c r="G165" s="11"/>
      <c r="H165" s="11"/>
    </row>
    <row r="166" spans="1:8" s="35" customFormat="1" ht="15" customHeight="1" x14ac:dyDescent="0.2">
      <c r="A166" s="51" t="s">
        <v>81</v>
      </c>
      <c r="B166" s="15">
        <v>250</v>
      </c>
      <c r="C166" s="15">
        <v>2.69</v>
      </c>
      <c r="D166" s="15">
        <v>1.8</v>
      </c>
      <c r="E166" s="15">
        <v>17.14</v>
      </c>
      <c r="F166" s="21">
        <v>104.75</v>
      </c>
      <c r="G166" s="14">
        <v>152</v>
      </c>
      <c r="H166" s="14">
        <v>2004</v>
      </c>
    </row>
    <row r="167" spans="1:8" s="37" customFormat="1" ht="15" customHeight="1" x14ac:dyDescent="0.2">
      <c r="A167" s="51" t="s">
        <v>6</v>
      </c>
      <c r="B167" s="15">
        <v>130</v>
      </c>
      <c r="C167" s="16">
        <v>3.2</v>
      </c>
      <c r="D167" s="16">
        <v>5.3</v>
      </c>
      <c r="E167" s="16">
        <v>29.3</v>
      </c>
      <c r="F167" s="21">
        <v>177.3</v>
      </c>
      <c r="G167" s="14">
        <v>12</v>
      </c>
      <c r="H167" s="14">
        <v>2004</v>
      </c>
    </row>
    <row r="168" spans="1:8" s="36" customFormat="1" x14ac:dyDescent="0.25">
      <c r="A168" s="51" t="s">
        <v>62</v>
      </c>
      <c r="B168" s="15">
        <v>90</v>
      </c>
      <c r="C168" s="77">
        <v>8.42</v>
      </c>
      <c r="D168" s="77">
        <v>10.33</v>
      </c>
      <c r="E168" s="77">
        <v>4.58</v>
      </c>
      <c r="F168" s="21">
        <v>126</v>
      </c>
      <c r="G168" s="4">
        <v>179</v>
      </c>
      <c r="H168" s="4">
        <v>2004</v>
      </c>
    </row>
    <row r="169" spans="1:8" s="37" customFormat="1" ht="12.75" x14ac:dyDescent="0.2">
      <c r="A169" s="13" t="s">
        <v>93</v>
      </c>
      <c r="B169" s="15">
        <v>200</v>
      </c>
      <c r="C169" s="16">
        <v>0.65</v>
      </c>
      <c r="D169" s="16">
        <v>0</v>
      </c>
      <c r="E169" s="16">
        <v>29.3</v>
      </c>
      <c r="F169" s="10">
        <v>102</v>
      </c>
      <c r="G169" s="14">
        <v>62</v>
      </c>
      <c r="H169" s="14">
        <v>2004</v>
      </c>
    </row>
    <row r="170" spans="1:8" s="37" customFormat="1" ht="12.75" x14ac:dyDescent="0.2">
      <c r="A170" s="13" t="s">
        <v>92</v>
      </c>
      <c r="B170" s="15">
        <v>60</v>
      </c>
      <c r="C170" s="16">
        <v>0.56999999999999995</v>
      </c>
      <c r="D170" s="16">
        <v>3.68</v>
      </c>
      <c r="E170" s="16">
        <v>1.84</v>
      </c>
      <c r="F170" s="10">
        <v>42.84</v>
      </c>
      <c r="G170" s="14">
        <v>15</v>
      </c>
      <c r="H170" s="14">
        <v>2004</v>
      </c>
    </row>
    <row r="171" spans="1:8" ht="15" customHeight="1" x14ac:dyDescent="0.25">
      <c r="A171" s="51" t="s">
        <v>56</v>
      </c>
      <c r="B171" s="15">
        <v>45</v>
      </c>
      <c r="C171" s="19">
        <v>3</v>
      </c>
      <c r="D171" s="19">
        <v>0.5</v>
      </c>
      <c r="E171" s="19">
        <v>18.5</v>
      </c>
      <c r="F171" s="21">
        <v>90.4</v>
      </c>
      <c r="G171" s="11"/>
      <c r="H171" s="11"/>
    </row>
    <row r="172" spans="1:8" s="27" customFormat="1" ht="15" customHeight="1" x14ac:dyDescent="0.25">
      <c r="A172" s="52" t="s">
        <v>11</v>
      </c>
      <c r="B172" s="29">
        <f>SUM(B166:B171)</f>
        <v>775</v>
      </c>
      <c r="C172" s="29">
        <f>SUM(C166:C171)</f>
        <v>18.53</v>
      </c>
      <c r="D172" s="29">
        <f>SUM(D166:D171)</f>
        <v>21.61</v>
      </c>
      <c r="E172" s="29">
        <f>SUM(E166:E171)</f>
        <v>100.66</v>
      </c>
      <c r="F172" s="30">
        <f>SUM(F166:F171)</f>
        <v>643.29</v>
      </c>
      <c r="G172" s="11"/>
      <c r="H172" s="11"/>
    </row>
    <row r="173" spans="1:8" ht="15" customHeight="1" x14ac:dyDescent="0.25">
      <c r="A173" s="57" t="s">
        <v>29</v>
      </c>
      <c r="B173" s="32">
        <f xml:space="preserve"> B172+B164</f>
        <v>1594</v>
      </c>
      <c r="C173" s="32">
        <f t="shared" ref="C173:F173" si="10" xml:space="preserve"> C172+C164</f>
        <v>38.510000000000005</v>
      </c>
      <c r="D173" s="32">
        <f t="shared" si="10"/>
        <v>47.06</v>
      </c>
      <c r="E173" s="32">
        <f t="shared" si="10"/>
        <v>168.34</v>
      </c>
      <c r="F173" s="32">
        <f t="shared" si="10"/>
        <v>1443.54</v>
      </c>
      <c r="G173" s="31"/>
      <c r="H173" s="31"/>
    </row>
    <row r="174" spans="1:8" ht="15" customHeight="1" x14ac:dyDescent="0.25">
      <c r="A174" s="61"/>
      <c r="B174" s="58"/>
      <c r="C174" s="32"/>
      <c r="D174" s="32"/>
      <c r="E174" s="32"/>
      <c r="F174" s="60"/>
      <c r="G174" s="58"/>
      <c r="H174" s="58"/>
    </row>
    <row r="175" spans="1:8" ht="25.5" customHeight="1" x14ac:dyDescent="0.25">
      <c r="A175" s="91" t="s">
        <v>98</v>
      </c>
      <c r="B175" s="84" t="s">
        <v>3</v>
      </c>
      <c r="C175" s="93" t="s">
        <v>12</v>
      </c>
      <c r="D175" s="94"/>
      <c r="E175" s="95"/>
      <c r="F175" s="84" t="s">
        <v>37</v>
      </c>
      <c r="G175" s="86" t="s">
        <v>1</v>
      </c>
      <c r="H175" s="86" t="s">
        <v>0</v>
      </c>
    </row>
    <row r="176" spans="1:8" x14ac:dyDescent="0.25">
      <c r="A176" s="92"/>
      <c r="B176" s="85"/>
      <c r="C176" s="1" t="s">
        <v>13</v>
      </c>
      <c r="D176" s="1" t="s">
        <v>14</v>
      </c>
      <c r="E176" s="1" t="s">
        <v>15</v>
      </c>
      <c r="F176" s="85"/>
      <c r="G176" s="87"/>
      <c r="H176" s="87"/>
    </row>
    <row r="177" spans="1:9" s="56" customFormat="1" x14ac:dyDescent="0.25">
      <c r="A177" s="55">
        <v>1</v>
      </c>
      <c r="B177" s="1">
        <v>2</v>
      </c>
      <c r="C177" s="1">
        <v>3</v>
      </c>
      <c r="D177" s="1">
        <v>4</v>
      </c>
      <c r="E177" s="1">
        <v>5</v>
      </c>
      <c r="F177" s="1">
        <v>6</v>
      </c>
      <c r="G177" s="2">
        <v>7</v>
      </c>
      <c r="H177" s="2">
        <v>8</v>
      </c>
    </row>
    <row r="178" spans="1:9" ht="20.25" x14ac:dyDescent="0.25">
      <c r="A178" s="88" t="s">
        <v>30</v>
      </c>
      <c r="B178" s="89"/>
      <c r="C178" s="89"/>
      <c r="D178" s="89"/>
      <c r="E178" s="89"/>
      <c r="F178" s="89"/>
      <c r="G178" s="89"/>
      <c r="H178" s="90"/>
    </row>
    <row r="179" spans="1:9" ht="15" customHeight="1" x14ac:dyDescent="0.25">
      <c r="A179" s="50" t="s">
        <v>43</v>
      </c>
      <c r="B179" s="12"/>
      <c r="C179" s="12"/>
      <c r="D179" s="12"/>
      <c r="E179" s="12"/>
      <c r="F179" s="12"/>
      <c r="G179" s="11"/>
      <c r="H179" s="11"/>
    </row>
    <row r="180" spans="1:9" s="36" customFormat="1" x14ac:dyDescent="0.25">
      <c r="A180" s="67" t="s">
        <v>83</v>
      </c>
      <c r="B180" s="10">
        <v>200</v>
      </c>
      <c r="C180" s="16">
        <v>7.33</v>
      </c>
      <c r="D180" s="16">
        <v>7.87</v>
      </c>
      <c r="E180" s="16">
        <v>27.88</v>
      </c>
      <c r="F180" s="18">
        <v>210.67</v>
      </c>
      <c r="G180" s="14">
        <v>96</v>
      </c>
      <c r="H180" s="14">
        <v>2004</v>
      </c>
    </row>
    <row r="181" spans="1:9" s="36" customFormat="1" ht="30" x14ac:dyDescent="0.25">
      <c r="A181" s="98" t="s">
        <v>101</v>
      </c>
      <c r="B181" s="5">
        <v>200</v>
      </c>
      <c r="C181" s="16">
        <v>3</v>
      </c>
      <c r="D181" s="17">
        <v>3</v>
      </c>
      <c r="E181" s="17">
        <v>5</v>
      </c>
      <c r="F181" s="18">
        <v>249</v>
      </c>
      <c r="G181" s="14"/>
      <c r="H181" s="14"/>
    </row>
    <row r="182" spans="1:9" s="35" customFormat="1" ht="12.75" x14ac:dyDescent="0.2">
      <c r="A182" s="51" t="s">
        <v>82</v>
      </c>
      <c r="B182" s="5">
        <v>200</v>
      </c>
      <c r="C182" s="19">
        <v>0.52</v>
      </c>
      <c r="D182" s="20">
        <v>0.34</v>
      </c>
      <c r="E182" s="20">
        <v>27.62</v>
      </c>
      <c r="F182" s="18">
        <v>104</v>
      </c>
      <c r="G182" s="11"/>
      <c r="H182" s="11"/>
    </row>
    <row r="183" spans="1:9" ht="15" customHeight="1" x14ac:dyDescent="0.25">
      <c r="A183" s="51" t="s">
        <v>4</v>
      </c>
      <c r="B183" s="5">
        <v>200</v>
      </c>
      <c r="C183" s="19">
        <v>1.2</v>
      </c>
      <c r="D183" s="20">
        <v>1.3</v>
      </c>
      <c r="E183" s="20">
        <v>13</v>
      </c>
      <c r="F183" s="18">
        <v>90</v>
      </c>
      <c r="G183" s="11">
        <v>15</v>
      </c>
      <c r="H183" s="11">
        <v>2004</v>
      </c>
    </row>
    <row r="184" spans="1:9" x14ac:dyDescent="0.25">
      <c r="A184" s="51" t="s">
        <v>57</v>
      </c>
      <c r="B184" s="83" t="s">
        <v>58</v>
      </c>
      <c r="C184" s="19">
        <v>5.0599999999999996</v>
      </c>
      <c r="D184" s="20">
        <v>7</v>
      </c>
      <c r="E184" s="20">
        <v>14.62</v>
      </c>
      <c r="F184" s="18">
        <v>145</v>
      </c>
      <c r="G184" s="11">
        <v>3</v>
      </c>
      <c r="H184" s="11">
        <v>2004</v>
      </c>
    </row>
    <row r="185" spans="1:9" s="27" customFormat="1" ht="15" customHeight="1" x14ac:dyDescent="0.25">
      <c r="A185" s="52" t="s">
        <v>11</v>
      </c>
      <c r="B185" s="26">
        <f>SUM(B180:B184)+30+5+14</f>
        <v>849</v>
      </c>
      <c r="C185" s="26">
        <f>SUM(C180:C184)</f>
        <v>17.11</v>
      </c>
      <c r="D185" s="26">
        <f>SUM(D180:D184)</f>
        <v>19.510000000000002</v>
      </c>
      <c r="E185" s="26">
        <f>SUM(E180:E184)</f>
        <v>88.12</v>
      </c>
      <c r="F185" s="26">
        <f>SUM(F180:F184)</f>
        <v>798.67</v>
      </c>
      <c r="G185" s="11"/>
      <c r="H185" s="11"/>
    </row>
    <row r="186" spans="1:9" ht="15" customHeight="1" x14ac:dyDescent="0.25">
      <c r="A186" s="53" t="s">
        <v>47</v>
      </c>
      <c r="B186" s="6"/>
      <c r="C186" s="6"/>
      <c r="D186" s="6"/>
      <c r="E186" s="6"/>
      <c r="F186" s="10"/>
      <c r="G186" s="11"/>
      <c r="H186" s="11"/>
    </row>
    <row r="187" spans="1:9" s="37" customFormat="1" ht="12.75" x14ac:dyDescent="0.2">
      <c r="A187" s="78" t="s">
        <v>84</v>
      </c>
      <c r="B187" s="70" t="s">
        <v>90</v>
      </c>
      <c r="C187" s="71">
        <v>1.75</v>
      </c>
      <c r="D187" s="71">
        <v>5.78</v>
      </c>
      <c r="E187" s="71">
        <v>8.49</v>
      </c>
      <c r="F187" s="72">
        <v>110</v>
      </c>
      <c r="G187" s="73">
        <v>92</v>
      </c>
      <c r="H187" s="73">
        <v>2004</v>
      </c>
      <c r="I187" s="79"/>
    </row>
    <row r="188" spans="1:9" s="35" customFormat="1" ht="12.75" x14ac:dyDescent="0.2">
      <c r="A188" s="51" t="s">
        <v>85</v>
      </c>
      <c r="B188" s="15">
        <v>250</v>
      </c>
      <c r="C188" s="16">
        <v>27.6</v>
      </c>
      <c r="D188" s="17">
        <v>23.1</v>
      </c>
      <c r="E188" s="17">
        <v>16.100000000000001</v>
      </c>
      <c r="F188" s="21">
        <v>354.5</v>
      </c>
      <c r="G188" s="11">
        <v>374</v>
      </c>
      <c r="H188" s="11">
        <v>2004</v>
      </c>
    </row>
    <row r="189" spans="1:9" x14ac:dyDescent="0.25">
      <c r="A189" s="64" t="s">
        <v>73</v>
      </c>
      <c r="B189" s="5">
        <v>200</v>
      </c>
      <c r="C189" s="16">
        <v>0.65</v>
      </c>
      <c r="D189" s="17">
        <v>0</v>
      </c>
      <c r="E189" s="17">
        <v>29.3</v>
      </c>
      <c r="F189" s="21">
        <v>102</v>
      </c>
      <c r="G189" s="11">
        <v>62</v>
      </c>
      <c r="H189" s="11">
        <v>2004</v>
      </c>
    </row>
    <row r="190" spans="1:9" ht="15" customHeight="1" x14ac:dyDescent="0.25">
      <c r="A190" s="51" t="s">
        <v>56</v>
      </c>
      <c r="B190" s="15">
        <v>45</v>
      </c>
      <c r="C190" s="19">
        <v>3</v>
      </c>
      <c r="D190" s="19">
        <v>0.5</v>
      </c>
      <c r="E190" s="19">
        <v>18.5</v>
      </c>
      <c r="F190" s="21">
        <v>90.4</v>
      </c>
      <c r="G190" s="11"/>
      <c r="H190" s="11"/>
    </row>
    <row r="191" spans="1:9" s="27" customFormat="1" ht="15" customHeight="1" x14ac:dyDescent="0.25">
      <c r="A191" s="52" t="s">
        <v>11</v>
      </c>
      <c r="B191" s="29">
        <f>SUM(B187:B190)+180+11</f>
        <v>686</v>
      </c>
      <c r="C191" s="29">
        <f>SUM(C187:C190)</f>
        <v>33</v>
      </c>
      <c r="D191" s="29">
        <f>SUM(D187:D190)</f>
        <v>29.380000000000003</v>
      </c>
      <c r="E191" s="29">
        <f>SUM(E187:E190)</f>
        <v>72.39</v>
      </c>
      <c r="F191" s="30">
        <f>SUM(F187:F190)</f>
        <v>656.9</v>
      </c>
      <c r="G191" s="11"/>
      <c r="H191" s="11"/>
    </row>
    <row r="192" spans="1:9" ht="15" customHeight="1" x14ac:dyDescent="0.25">
      <c r="A192" s="57" t="s">
        <v>31</v>
      </c>
      <c r="B192" s="32">
        <f>B191+B185</f>
        <v>1535</v>
      </c>
      <c r="C192" s="32">
        <f t="shared" ref="C192:F192" si="11">C191+C185</f>
        <v>50.11</v>
      </c>
      <c r="D192" s="32">
        <f t="shared" si="11"/>
        <v>48.89</v>
      </c>
      <c r="E192" s="32">
        <f t="shared" si="11"/>
        <v>160.51</v>
      </c>
      <c r="F192" s="32">
        <f t="shared" si="11"/>
        <v>1455.57</v>
      </c>
      <c r="G192" s="31"/>
      <c r="H192" s="31"/>
    </row>
    <row r="193" spans="1:8" ht="15" customHeight="1" x14ac:dyDescent="0.25">
      <c r="A193" s="61"/>
      <c r="B193" s="58"/>
      <c r="C193" s="32"/>
      <c r="D193" s="32"/>
      <c r="E193" s="32"/>
      <c r="F193" s="32"/>
      <c r="G193" s="58"/>
      <c r="H193" s="58"/>
    </row>
    <row r="194" spans="1:8" ht="25.5" customHeight="1" x14ac:dyDescent="0.25">
      <c r="A194" s="91" t="s">
        <v>2</v>
      </c>
      <c r="B194" s="84" t="s">
        <v>3</v>
      </c>
      <c r="C194" s="93" t="s">
        <v>12</v>
      </c>
      <c r="D194" s="94"/>
      <c r="E194" s="95"/>
      <c r="F194" s="84" t="s">
        <v>37</v>
      </c>
      <c r="G194" s="86" t="s">
        <v>1</v>
      </c>
      <c r="H194" s="86" t="s">
        <v>0</v>
      </c>
    </row>
    <row r="195" spans="1:8" x14ac:dyDescent="0.25">
      <c r="A195" s="92"/>
      <c r="B195" s="85"/>
      <c r="C195" s="1" t="s">
        <v>13</v>
      </c>
      <c r="D195" s="1" t="s">
        <v>14</v>
      </c>
      <c r="E195" s="1" t="s">
        <v>15</v>
      </c>
      <c r="F195" s="85"/>
      <c r="G195" s="87"/>
      <c r="H195" s="87"/>
    </row>
    <row r="196" spans="1:8" s="56" customFormat="1" x14ac:dyDescent="0.25">
      <c r="A196" s="55">
        <v>1</v>
      </c>
      <c r="B196" s="1">
        <v>2</v>
      </c>
      <c r="C196" s="1">
        <v>3</v>
      </c>
      <c r="D196" s="1">
        <v>4</v>
      </c>
      <c r="E196" s="1">
        <v>5</v>
      </c>
      <c r="F196" s="1">
        <v>6</v>
      </c>
      <c r="G196" s="2">
        <v>7</v>
      </c>
      <c r="H196" s="2">
        <v>8</v>
      </c>
    </row>
    <row r="197" spans="1:8" ht="20.25" x14ac:dyDescent="0.25">
      <c r="A197" s="88" t="s">
        <v>32</v>
      </c>
      <c r="B197" s="89"/>
      <c r="C197" s="89"/>
      <c r="D197" s="89"/>
      <c r="E197" s="89"/>
      <c r="F197" s="89"/>
      <c r="G197" s="89"/>
      <c r="H197" s="90"/>
    </row>
    <row r="198" spans="1:8" ht="15" customHeight="1" x14ac:dyDescent="0.25">
      <c r="A198" s="50" t="s">
        <v>43</v>
      </c>
      <c r="B198" s="12"/>
      <c r="C198" s="12"/>
      <c r="D198" s="12"/>
      <c r="E198" s="12"/>
      <c r="F198" s="12"/>
      <c r="G198" s="11"/>
      <c r="H198" s="11"/>
    </row>
    <row r="199" spans="1:8" s="36" customFormat="1" x14ac:dyDescent="0.25">
      <c r="A199" s="67" t="s">
        <v>86</v>
      </c>
      <c r="B199" s="10">
        <v>200</v>
      </c>
      <c r="C199" s="16">
        <v>6.21</v>
      </c>
      <c r="D199" s="16">
        <v>7.47</v>
      </c>
      <c r="E199" s="16">
        <v>25.09</v>
      </c>
      <c r="F199" s="18">
        <v>192</v>
      </c>
      <c r="G199" s="14">
        <v>32</v>
      </c>
      <c r="H199" s="14">
        <v>2004</v>
      </c>
    </row>
    <row r="200" spans="1:8" s="36" customFormat="1" ht="30" x14ac:dyDescent="0.25">
      <c r="A200" s="98" t="s">
        <v>101</v>
      </c>
      <c r="B200" s="5">
        <v>200</v>
      </c>
      <c r="C200" s="16">
        <v>3</v>
      </c>
      <c r="D200" s="17">
        <v>3</v>
      </c>
      <c r="E200" s="17">
        <v>5</v>
      </c>
      <c r="F200" s="18">
        <v>249</v>
      </c>
      <c r="G200" s="14"/>
      <c r="H200" s="14"/>
    </row>
    <row r="201" spans="1:8" s="35" customFormat="1" ht="12.75" x14ac:dyDescent="0.2">
      <c r="A201" s="51" t="s">
        <v>4</v>
      </c>
      <c r="B201" s="5">
        <v>200</v>
      </c>
      <c r="C201" s="19">
        <v>1.2</v>
      </c>
      <c r="D201" s="20">
        <v>1.3</v>
      </c>
      <c r="E201" s="20">
        <v>13</v>
      </c>
      <c r="F201" s="18">
        <v>90</v>
      </c>
      <c r="G201" s="11">
        <v>15</v>
      </c>
      <c r="H201" s="11">
        <v>2004</v>
      </c>
    </row>
    <row r="202" spans="1:8" ht="15" customHeight="1" x14ac:dyDescent="0.25">
      <c r="A202" s="51" t="s">
        <v>57</v>
      </c>
      <c r="B202" s="83" t="s">
        <v>58</v>
      </c>
      <c r="C202" s="19">
        <v>5.0599999999999996</v>
      </c>
      <c r="D202" s="20">
        <v>7</v>
      </c>
      <c r="E202" s="20">
        <v>14.62</v>
      </c>
      <c r="F202" s="18">
        <v>145</v>
      </c>
      <c r="G202" s="11">
        <v>3</v>
      </c>
      <c r="H202" s="11">
        <v>2004</v>
      </c>
    </row>
    <row r="203" spans="1:8" ht="15" customHeight="1" x14ac:dyDescent="0.25">
      <c r="A203" s="51" t="s">
        <v>82</v>
      </c>
      <c r="B203" s="83" t="s">
        <v>19</v>
      </c>
      <c r="C203" s="19">
        <v>2.2000000000000002</v>
      </c>
      <c r="D203" s="20">
        <v>6</v>
      </c>
      <c r="E203" s="20">
        <v>21.2</v>
      </c>
      <c r="F203" s="18">
        <v>104</v>
      </c>
      <c r="G203" s="11"/>
      <c r="H203" s="11"/>
    </row>
    <row r="204" spans="1:8" s="27" customFormat="1" ht="15" customHeight="1" x14ac:dyDescent="0.25">
      <c r="A204" s="52" t="s">
        <v>11</v>
      </c>
      <c r="B204" s="26">
        <f>SUM(B199:B203)+30+5+14</f>
        <v>649</v>
      </c>
      <c r="C204" s="26">
        <f>SUM(C199:C203)</f>
        <v>17.669999999999998</v>
      </c>
      <c r="D204" s="26">
        <f>SUM(D199:D203)</f>
        <v>24.77</v>
      </c>
      <c r="E204" s="26">
        <f>SUM(E199:E203)</f>
        <v>78.91</v>
      </c>
      <c r="F204" s="26">
        <f>SUM(F199:F203)</f>
        <v>780</v>
      </c>
      <c r="G204" s="11"/>
      <c r="H204" s="11"/>
    </row>
    <row r="205" spans="1:8" ht="15" customHeight="1" x14ac:dyDescent="0.25">
      <c r="A205" s="53" t="s">
        <v>47</v>
      </c>
      <c r="B205" s="6"/>
      <c r="C205" s="6"/>
      <c r="D205" s="6"/>
      <c r="E205" s="6"/>
      <c r="F205" s="10"/>
      <c r="G205" s="11"/>
      <c r="H205" s="11"/>
    </row>
    <row r="206" spans="1:8" s="36" customFormat="1" x14ac:dyDescent="0.25">
      <c r="A206" s="80" t="s">
        <v>97</v>
      </c>
      <c r="B206" s="74" t="s">
        <v>90</v>
      </c>
      <c r="C206" s="71">
        <v>1.77</v>
      </c>
      <c r="D206" s="75">
        <v>3.2</v>
      </c>
      <c r="E206" s="75">
        <v>10</v>
      </c>
      <c r="F206" s="72">
        <v>105</v>
      </c>
      <c r="G206" s="76">
        <v>94</v>
      </c>
      <c r="H206" s="76">
        <v>2004</v>
      </c>
    </row>
    <row r="207" spans="1:8" s="37" customFormat="1" ht="12.75" x14ac:dyDescent="0.2">
      <c r="A207" s="54" t="s">
        <v>9</v>
      </c>
      <c r="B207" s="9">
        <v>150</v>
      </c>
      <c r="C207" s="39">
        <v>4.5</v>
      </c>
      <c r="D207" s="25">
        <v>6.4</v>
      </c>
      <c r="E207" s="25">
        <v>21.9</v>
      </c>
      <c r="F207" s="21">
        <v>263</v>
      </c>
      <c r="G207" s="8">
        <v>186</v>
      </c>
      <c r="H207" s="7">
        <v>2004</v>
      </c>
    </row>
    <row r="208" spans="1:8" s="35" customFormat="1" ht="12.75" x14ac:dyDescent="0.2">
      <c r="A208" s="51" t="s">
        <v>87</v>
      </c>
      <c r="B208" s="15">
        <v>80</v>
      </c>
      <c r="C208" s="16">
        <v>6</v>
      </c>
      <c r="D208" s="17">
        <v>7.6</v>
      </c>
      <c r="E208" s="17">
        <v>2.4700000000000002</v>
      </c>
      <c r="F208" s="21">
        <v>164.8</v>
      </c>
      <c r="G208" s="11">
        <v>152</v>
      </c>
      <c r="H208" s="11">
        <v>2004</v>
      </c>
    </row>
    <row r="209" spans="1:8" s="36" customFormat="1" x14ac:dyDescent="0.25">
      <c r="A209" s="13" t="s">
        <v>8</v>
      </c>
      <c r="B209" s="15">
        <v>200</v>
      </c>
      <c r="C209" s="16">
        <v>1</v>
      </c>
      <c r="D209" s="16">
        <v>0.2</v>
      </c>
      <c r="E209" s="16">
        <v>20.2</v>
      </c>
      <c r="F209" s="10">
        <v>92</v>
      </c>
      <c r="G209" s="14">
        <v>537</v>
      </c>
      <c r="H209" s="14">
        <v>2004</v>
      </c>
    </row>
    <row r="210" spans="1:8" s="36" customFormat="1" x14ac:dyDescent="0.25">
      <c r="A210" s="13" t="s">
        <v>96</v>
      </c>
      <c r="B210" s="15">
        <v>60</v>
      </c>
      <c r="C210" s="16">
        <v>0.4</v>
      </c>
      <c r="D210" s="16">
        <v>0.1</v>
      </c>
      <c r="E210" s="16">
        <v>1.3</v>
      </c>
      <c r="F210" s="10">
        <v>7</v>
      </c>
      <c r="G210" s="14"/>
      <c r="H210" s="14"/>
    </row>
    <row r="211" spans="1:8" ht="15" customHeight="1" x14ac:dyDescent="0.25">
      <c r="A211" s="51" t="s">
        <v>56</v>
      </c>
      <c r="B211" s="15">
        <v>45</v>
      </c>
      <c r="C211" s="19">
        <v>3</v>
      </c>
      <c r="D211" s="19">
        <v>0.5</v>
      </c>
      <c r="E211" s="19">
        <v>18.5</v>
      </c>
      <c r="F211" s="21">
        <v>90.4</v>
      </c>
      <c r="G211" s="11"/>
      <c r="H211" s="11"/>
    </row>
    <row r="212" spans="1:8" s="27" customFormat="1" ht="15" customHeight="1" x14ac:dyDescent="0.25">
      <c r="A212" s="52" t="s">
        <v>11</v>
      </c>
      <c r="B212" s="29">
        <f>SUM(B206:B211)+250+11</f>
        <v>796</v>
      </c>
      <c r="C212" s="29">
        <f>SUM(C206:C211)</f>
        <v>16.670000000000002</v>
      </c>
      <c r="D212" s="29">
        <f>SUM(D206:D211)</f>
        <v>18.000000000000004</v>
      </c>
      <c r="E212" s="29">
        <f>SUM(E206:E211)</f>
        <v>74.36999999999999</v>
      </c>
      <c r="F212" s="30">
        <f>SUM(F206:F211)</f>
        <v>722.19999999999993</v>
      </c>
      <c r="G212" s="11"/>
      <c r="H212" s="11"/>
    </row>
    <row r="213" spans="1:8" ht="15" customHeight="1" x14ac:dyDescent="0.25">
      <c r="A213" s="57" t="s">
        <v>100</v>
      </c>
      <c r="B213" s="32">
        <f>B212+B204</f>
        <v>1445</v>
      </c>
      <c r="C213" s="32">
        <f t="shared" ref="C213:F213" si="12">C212+C204</f>
        <v>34.340000000000003</v>
      </c>
      <c r="D213" s="32">
        <f t="shared" si="12"/>
        <v>42.77</v>
      </c>
      <c r="E213" s="32">
        <f t="shared" si="12"/>
        <v>153.27999999999997</v>
      </c>
      <c r="F213" s="32">
        <f t="shared" si="12"/>
        <v>1502.1999999999998</v>
      </c>
      <c r="G213" s="31"/>
      <c r="H213" s="31"/>
    </row>
    <row r="214" spans="1:8" ht="15" customHeight="1" x14ac:dyDescent="0.25">
      <c r="A214" s="57"/>
      <c r="B214" s="31"/>
      <c r="C214" s="32"/>
      <c r="D214" s="32"/>
      <c r="E214" s="32"/>
      <c r="F214" s="32"/>
      <c r="G214" s="58"/>
      <c r="H214" s="58"/>
    </row>
    <row r="215" spans="1:8" x14ac:dyDescent="0.25">
      <c r="A215" s="57" t="s">
        <v>52</v>
      </c>
      <c r="B215" s="32">
        <f>B213+B192+B173+B151+B131+B109+B89+B68+B46+B27</f>
        <v>15568</v>
      </c>
      <c r="C215" s="32">
        <f>C213+C192+C173+C151+C131+C109+C89+C68+C46+C27</f>
        <v>449.88000000000005</v>
      </c>
      <c r="D215" s="32">
        <f>D213+D192+D173+D151+D131+D109+D89+D68+D46+D27</f>
        <v>443.05000000000007</v>
      </c>
      <c r="E215" s="32">
        <f>E213+E192+E173+E151+E131+E109+E89+E68+E46+E27</f>
        <v>1735.7199999999998</v>
      </c>
      <c r="F215" s="32">
        <f>F213+F192+F173+F151+F131+F109+F89+F68+F46+F27</f>
        <v>15179.039999999999</v>
      </c>
      <c r="G215" s="31"/>
      <c r="H215" s="31"/>
    </row>
    <row r="216" spans="1:8" ht="38.25" customHeight="1" x14ac:dyDescent="0.25">
      <c r="A216" s="68" t="s">
        <v>34</v>
      </c>
      <c r="B216" s="62">
        <f>(B213+B192+B173+B151+B131+B109+B89+B68+B46+B27)/10</f>
        <v>1556.8</v>
      </c>
      <c r="C216" s="62">
        <f>(C213+C192+C173+C151+C131+C109+C89+C68+C46+C27)/10</f>
        <v>44.988000000000007</v>
      </c>
      <c r="D216" s="62">
        <f>(D213+D192+D173+D151+D131+D109+D89+D68+D46+D27)/10</f>
        <v>44.305000000000007</v>
      </c>
      <c r="E216" s="62">
        <f>(E213+E192+E173+E151+E131+E109+E89+E68+E46+E27)/10</f>
        <v>173.57199999999997</v>
      </c>
      <c r="F216" s="62">
        <f>(F213+F192+F173+F151+F131+F109+F89+F68+F46+F27)/10</f>
        <v>1517.904</v>
      </c>
      <c r="G216" s="33"/>
      <c r="H216" s="33"/>
    </row>
    <row r="217" spans="1:8" x14ac:dyDescent="0.25">
      <c r="A217" s="69"/>
    </row>
  </sheetData>
  <mergeCells count="75">
    <mergeCell ref="A197:H197"/>
    <mergeCell ref="A178:H178"/>
    <mergeCell ref="A194:A195"/>
    <mergeCell ref="B194:B195"/>
    <mergeCell ref="C194:E194"/>
    <mergeCell ref="F194:F195"/>
    <mergeCell ref="G194:G195"/>
    <mergeCell ref="H194:H195"/>
    <mergeCell ref="A156:H156"/>
    <mergeCell ref="A175:A176"/>
    <mergeCell ref="B175:B176"/>
    <mergeCell ref="C175:E175"/>
    <mergeCell ref="F175:F176"/>
    <mergeCell ref="G175:G176"/>
    <mergeCell ref="H175:H176"/>
    <mergeCell ref="A136:H136"/>
    <mergeCell ref="A153:A154"/>
    <mergeCell ref="B153:B154"/>
    <mergeCell ref="C153:E153"/>
    <mergeCell ref="F153:F154"/>
    <mergeCell ref="G153:G154"/>
    <mergeCell ref="H153:H154"/>
    <mergeCell ref="A114:H114"/>
    <mergeCell ref="A133:A134"/>
    <mergeCell ref="B133:B134"/>
    <mergeCell ref="C133:E133"/>
    <mergeCell ref="F133:F134"/>
    <mergeCell ref="G133:G134"/>
    <mergeCell ref="H133:H134"/>
    <mergeCell ref="A94:H94"/>
    <mergeCell ref="A111:A112"/>
    <mergeCell ref="B111:B112"/>
    <mergeCell ref="C111:E111"/>
    <mergeCell ref="F111:F112"/>
    <mergeCell ref="G111:G112"/>
    <mergeCell ref="H111:H112"/>
    <mergeCell ref="A73:H73"/>
    <mergeCell ref="A91:A92"/>
    <mergeCell ref="B91:B92"/>
    <mergeCell ref="C91:E91"/>
    <mergeCell ref="F91:F92"/>
    <mergeCell ref="G91:G92"/>
    <mergeCell ref="H91:H92"/>
    <mergeCell ref="A51:H51"/>
    <mergeCell ref="A70:A71"/>
    <mergeCell ref="B70:B71"/>
    <mergeCell ref="C70:E70"/>
    <mergeCell ref="F70:F71"/>
    <mergeCell ref="G70:G71"/>
    <mergeCell ref="H70:H71"/>
    <mergeCell ref="H8:H9"/>
    <mergeCell ref="A11:H11"/>
    <mergeCell ref="A8:A9"/>
    <mergeCell ref="B8:B9"/>
    <mergeCell ref="C8:E8"/>
    <mergeCell ref="F8:F9"/>
    <mergeCell ref="G8:G9"/>
    <mergeCell ref="C1:H1"/>
    <mergeCell ref="C2:H2"/>
    <mergeCell ref="C3:H3"/>
    <mergeCell ref="C4:H4"/>
    <mergeCell ref="A6:H6"/>
    <mergeCell ref="F29:F30"/>
    <mergeCell ref="G29:G30"/>
    <mergeCell ref="H29:H30"/>
    <mergeCell ref="A32:H32"/>
    <mergeCell ref="A48:A49"/>
    <mergeCell ref="B48:B49"/>
    <mergeCell ref="C48:E48"/>
    <mergeCell ref="F48:F49"/>
    <mergeCell ref="G48:G49"/>
    <mergeCell ref="H48:H49"/>
    <mergeCell ref="A29:A30"/>
    <mergeCell ref="B29:B30"/>
    <mergeCell ref="C29:E29"/>
  </mergeCells>
  <pageMargins left="0.63" right="0.15748031496062992" top="0.97" bottom="0.42" header="0.15748031496062992" footer="0.15748031496062992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меню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Технолог</dc:creator>
  <cp:lastModifiedBy>наталия е</cp:lastModifiedBy>
  <cp:lastPrinted>2024-05-15T06:52:28Z</cp:lastPrinted>
  <dcterms:created xsi:type="dcterms:W3CDTF">2022-04-25T15:08:09Z</dcterms:created>
  <dcterms:modified xsi:type="dcterms:W3CDTF">2025-06-03T13:43:39Z</dcterms:modified>
</cp:coreProperties>
</file>